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1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<sst xmlns="http://schemas.openxmlformats.org/spreadsheetml/2006/main" count="262" uniqueCount="199">
  <si>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</si>
  <si>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</si>
  <si>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</si>
  <si>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</si>
  <si>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</si>
  <si>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</si>
  <si>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</si>
  <si>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</si>
  <si>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</si>
  <si>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</si>
  <si>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</si>
  <si>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</si>
  <si>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</si>
  <si>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</si>
  <si>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</si>
  <si>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</si>
  <si>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</si>
  <si>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</si>
  <si>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</si>
  <si>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</si>
  <si>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</si>
  <si>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</si>
  <si>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</si>
  <si>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</si>
  <si>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</si>
  <si>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</si>
  <si>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</si>
  <si>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</si>
  <si>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</si>
  <si>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</si>
  <si>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</si>
  <si>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</si>
  <si>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</si>
  <si>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</si>
  <si>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</si>
  <si>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</si>
  <si>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</si>
  <si>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</si>
  <si>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</si>
  <si>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</si>
  <si>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</si>
  <si>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</si>
  <si>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</si>
  <si>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</si>
  <si>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</si>
  <si>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</si>
  <si>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</si>
  <si>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</si>
  <si>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</si>
  <si>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</si>
  <si>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</si>
  <si>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</si>
  <si>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</si>
  <si>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</si>
  <si>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</si>
  <si>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</si>
  <si>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</si>
  <si>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</si>
  <si>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</si>
  <si>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</si>
  <si>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</si>
  <si>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</si>
  <si>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</si>
  <si>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</si>
  <si>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</si>
  <si>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</si>
  <si>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</si>
  <si>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</si>
  <si>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</si>
  <si>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</si>
  <si>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</si>
  <si>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</si>
  <si>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</si>
  <si>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</si>
  <si>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</si>
  <si>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</si>
  <si>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</si>
  <si>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</si>
  <si>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</si>
  <si>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</si>
  <si>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</si>
  <si>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</si>
  <si>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</si>
  <si>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</si>
  <si>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</si>
  <si>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</si>
  <si>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</si>
  <si>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</si>
  <si>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</si>
  <si>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</si>
  <si>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</si>
  <si>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</si>
  <si>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</si>
  <si>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</si>
  <si>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</si>
  <si>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</si>
  <si>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</si>
  <si>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</si>
  <si>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</si>
  <si>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</si>
  <si>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</si>
  <si>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</si>
  <si>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</si>
  <si>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</si>
  <si>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</si>
  <si>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</si>
  <si>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</si>
  <si>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</si>
  <si>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</si>
  <si>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</si>
  <si>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</si>
  <si>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</si>
  <si>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</si>
  <si>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</si>
  <si>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</si>
  <si>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</si>
  <si>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</si>
  <si>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</si>
  <si>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</si>
  <si>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</si>
  <si>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</si>
  <si>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</si>
  <si>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</si>
  <si>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</si>
  <si>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</si>
  <si>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</si>
  <si>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</si>
  <si>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</si>
  <si>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</si>
  <si>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Daň z příjmů placená obcí</t>
  </si>
  <si>
    <t>Odvody za odnětí půdy ze lesního půdního fondu</t>
  </si>
  <si>
    <t>Odvod loterií a podobných he vč. VHP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</si>
  <si>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</si>
  <si>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</si>
  <si>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</si>
  <si>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</si>
  <si>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</si>
  <si>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</si>
  <si>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</si>
  <si>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</si>
  <si>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</si>
  <si>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</si>
  <si>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</si>
  <si>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</si>
  <si>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</si>
  <si>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Rozhlasová ústředna SARAH IV</t>
  </si>
  <si>
    <t xml:space="preserve">NIV přijaté transfery z všeobecné pokladní správy SR </t>
  </si>
  <si>
    <t>INV přijaté transfery od obcí</t>
  </si>
  <si>
    <t>Volby do zastupitelstev územně samosprávných celků</t>
  </si>
  <si>
    <t>Ostatní nemocnice</t>
  </si>
  <si>
    <t xml:space="preserve">NIV přijaté transfery od krajů </t>
  </si>
  <si>
    <t>popelnice + komunální odpad</t>
  </si>
  <si>
    <t>PHM</t>
  </si>
  <si>
    <t>MŠ - oprava plošiny + hlásiče</t>
  </si>
  <si>
    <t>oprava VO</t>
  </si>
  <si>
    <t>Dotace GŘHZS na vybavení VJPO</t>
  </si>
  <si>
    <t xml:space="preserve">Dotace ZK na vybavení VJPO </t>
  </si>
  <si>
    <t>Dotace ZK - Zahrada ZŠ</t>
  </si>
  <si>
    <t>UZ</t>
  </si>
  <si>
    <t>POL</t>
  </si>
  <si>
    <t>ODPA</t>
  </si>
  <si>
    <t>SU</t>
  </si>
  <si>
    <t>AU</t>
  </si>
  <si>
    <t>Dotace ZK na vybavení VJPO - 72 + Dotace ZK - Zahrada ZŠ - 55</t>
  </si>
  <si>
    <t>Dotace GŘHZS ČR na vybavení VJPO-50</t>
  </si>
  <si>
    <t>Dotace ZK na vybavení VJPO -72 + Dotace GŘHZS ČR na vybavení VJPO-50</t>
  </si>
  <si>
    <t>povinné poj.na soc.zab.a přísp.na st.pol.zam.</t>
  </si>
  <si>
    <t>oprava poškozeného stožáru VO (škodní udál.)</t>
  </si>
  <si>
    <t>nákup popelnic</t>
  </si>
  <si>
    <t>sběr a svoz komunálu</t>
  </si>
  <si>
    <t>nákup PHM</t>
  </si>
  <si>
    <t>popis</t>
  </si>
  <si>
    <t>Dar Vsetínské nemocnici, a.s.</t>
  </si>
  <si>
    <t>dar vsetínské nemocnici, a.s.</t>
  </si>
  <si>
    <t>převod prostředků na Odpa 3111, 3511, 3522, 3631, 3722, 3726</t>
  </si>
  <si>
    <t>příjmy</t>
  </si>
  <si>
    <t>výdaje</t>
  </si>
  <si>
    <t>účetní deník 10 - Rozočtové opatřebí č. 6/2018</t>
  </si>
  <si>
    <t>Dotaci nečerpáme, ale budeme posílat dál ZŠ</t>
  </si>
  <si>
    <t>uplatněno na materiál (z 49921,-)</t>
  </si>
  <si>
    <t>20% z 71600,- (uplatněno na DDHM)</t>
  </si>
  <si>
    <t>80% z 71600,- (uplatněno na ochranné pomůcky)</t>
  </si>
  <si>
    <t>uplatněno na DDHM   (z 49921,-)</t>
  </si>
  <si>
    <t>uplatněno na PHM     (z 49921,-)</t>
  </si>
  <si>
    <t xml:space="preserve">vyrovnání předpokladu RO č. 6 </t>
  </si>
  <si>
    <t>rozhlas nákup ostatních služeb</t>
  </si>
  <si>
    <t>Domovy pro seniory - ostatní INV transf. Veř.rozpočtům územní úrovně</t>
  </si>
  <si>
    <t>50 000,- v excelu na rozhlasu neproúčtovávám, protože je to oprava Jarkovi chyby</t>
  </si>
  <si>
    <t>Domovy pro seniory - navýšení rozpočtu</t>
  </si>
  <si>
    <t xml:space="preserve">rozhlas - 1 </t>
  </si>
  <si>
    <t>byt škola - čp 301 - záloha na el.</t>
  </si>
  <si>
    <t>Dotace ZK - Zahrada ZŠ - 55 200,-</t>
  </si>
  <si>
    <t>mzdy - 20 + 3</t>
  </si>
  <si>
    <t>mzdy, odvody, odměny - 60+20+5</t>
  </si>
  <si>
    <t>Převod prostředků na paragrafy (výdaje) 1032, 2212, 3111, 3113, 3319, 3511, 3631, 3722, 3726, 3341, 3319, 3612, 3613, 6171</t>
  </si>
  <si>
    <t>mzdy, odvody, odměny - 12</t>
  </si>
  <si>
    <t>mzdy, odvody, odměny - 13</t>
  </si>
  <si>
    <t>ohńostroj - 20, mzdy, odvody, odměny - 20</t>
  </si>
  <si>
    <t xml:space="preserve">sociální zabezpečení, mzdy, odměny, odvody  - 10 + 20 + 2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</si>
</sst>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04998999834060669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18" fillId="0" borderId="0" xfId="0" applyFont="1" applyFill="1" applyBorder="1" applyAlignment="1">
      <alignment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2" borderId="10" xfId="0" applyFill="1" applyBorder="1" applyAlignment="1">
      <alignment/>
    </xf>
    <xf numFmtId="0" fontId="60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0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/>
    </xf>
    <xf numFmtId="1" fontId="61" fillId="0" borderId="10" xfId="0" applyNumberFormat="1" applyFont="1" applyBorder="1" applyAlignment="1">
      <alignment/>
    </xf>
    <xf numFmtId="1" fontId="18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66"/>
  <sheetViews>
    <sheetView tabSelected="1" zoomScale="85" zoomScaleNormal="85" zoomScalePageLayoutView="0" workbookViewId="0" topLeftCell="A116">
      <selection activeCell="AN21" sqref="AN21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57421875" style="0" customWidth="1"/>
    <col min="19" max="19" width="10.421875" style="0" customWidth="1"/>
    <col min="20" max="20" width="11.28125" style="0" customWidth="1"/>
    <col min="21" max="21" width="1.1484375" style="0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hidden="1" customWidth="1"/>
    <col min="31" max="31" width="10.421875" style="0" customWidth="1"/>
    <col min="32" max="32" width="11.28125" style="0" customWidth="1"/>
    <col min="33" max="33" width="1.57421875" style="0" customWidth="1"/>
    <col min="34" max="34" width="10.421875" style="0" customWidth="1"/>
    <col min="35" max="35" width="11.28125" style="0" customWidth="1"/>
    <col min="36" max="36" width="1.28515625" style="0" customWidth="1"/>
    <col min="37" max="37" width="12.421875" style="0" customWidth="1"/>
  </cols>
  <sheetData>
    <row r="1" spans="1:36" ht="39" customHeight="1">
      <c r="A1" s="3"/>
      <c r="B1" s="76" t="s">
        <v>54</v>
      </c>
      <c r="C1" s="3"/>
      <c r="D1" s="3"/>
      <c r="E1" s="3"/>
      <c r="F1" s="3"/>
      <c r="G1" s="139" t="s">
        <v>77</v>
      </c>
      <c r="H1" s="140"/>
      <c r="I1" s="3"/>
      <c r="J1" s="139" t="s">
        <v>78</v>
      </c>
      <c r="K1" s="140"/>
      <c r="L1" s="3"/>
      <c r="M1" s="139" t="s">
        <v>79</v>
      </c>
      <c r="N1" s="140"/>
      <c r="O1" s="3"/>
      <c r="P1" s="139" t="s">
        <v>80</v>
      </c>
      <c r="Q1" s="140"/>
      <c r="R1" s="3"/>
      <c r="S1" s="139" t="s">
        <v>76</v>
      </c>
      <c r="T1" s="140"/>
      <c r="U1" s="3"/>
      <c r="V1" s="139" t="s">
        <v>81</v>
      </c>
      <c r="W1" s="140"/>
      <c r="X1" s="3"/>
      <c r="Y1" s="139" t="s">
        <v>86</v>
      </c>
      <c r="Z1" s="140"/>
      <c r="AA1" s="3"/>
      <c r="AB1" s="139" t="s">
        <v>127</v>
      </c>
      <c r="AC1" s="140"/>
      <c r="AD1" s="3"/>
      <c r="AE1" s="139" t="s">
        <v>81</v>
      </c>
      <c r="AF1" s="140"/>
      <c r="AG1" s="3"/>
      <c r="AH1" s="139" t="s">
        <v>82</v>
      </c>
      <c r="AI1" s="140"/>
      <c r="AJ1" s="3"/>
    </row>
    <row r="2" spans="1:36" ht="20.25">
      <c r="A2" s="3"/>
      <c r="B2" s="4" t="s">
        <v>143</v>
      </c>
      <c r="C2" s="3"/>
      <c r="D2" s="5" t="s">
        <v>17</v>
      </c>
      <c r="E2" s="5" t="s">
        <v>36</v>
      </c>
      <c r="F2" s="3"/>
      <c r="G2" s="5" t="s">
        <v>17</v>
      </c>
      <c r="H2" s="5" t="s">
        <v>36</v>
      </c>
      <c r="I2" s="3"/>
      <c r="J2" s="5" t="s">
        <v>17</v>
      </c>
      <c r="K2" s="5" t="s">
        <v>36</v>
      </c>
      <c r="L2" s="3"/>
      <c r="M2" s="5" t="s">
        <v>17</v>
      </c>
      <c r="N2" s="5"/>
      <c r="O2" s="3"/>
      <c r="P2" s="5" t="s">
        <v>17</v>
      </c>
      <c r="Q2" s="5" t="s">
        <v>36</v>
      </c>
      <c r="R2" s="3"/>
      <c r="S2" s="5" t="s">
        <v>17</v>
      </c>
      <c r="T2" s="5" t="s">
        <v>36</v>
      </c>
      <c r="U2" s="3"/>
      <c r="V2" s="5" t="s">
        <v>17</v>
      </c>
      <c r="W2" s="5" t="s">
        <v>36</v>
      </c>
      <c r="X2" s="3"/>
      <c r="Y2" s="5" t="s">
        <v>17</v>
      </c>
      <c r="Z2" s="5" t="s">
        <v>36</v>
      </c>
      <c r="AA2" s="3"/>
      <c r="AB2" s="5" t="s">
        <v>17</v>
      </c>
      <c r="AC2" s="5" t="s">
        <v>36</v>
      </c>
      <c r="AD2" s="3"/>
      <c r="AE2" s="5" t="s">
        <v>17</v>
      </c>
      <c r="AF2" s="5" t="s">
        <v>36</v>
      </c>
      <c r="AG2" s="3"/>
      <c r="AH2" s="5" t="s">
        <v>17</v>
      </c>
      <c r="AI2" s="5" t="s">
        <v>36</v>
      </c>
      <c r="AJ2" s="3"/>
    </row>
    <row r="3" spans="1:36" ht="20.25">
      <c r="A3" s="86" t="s">
        <v>34</v>
      </c>
      <c r="B3" s="87" t="s">
        <v>33</v>
      </c>
      <c r="C3" s="6" t="s">
        <v>35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  <c r="AH3" s="7" t="s">
        <v>4</v>
      </c>
      <c r="AI3" s="7" t="s">
        <v>4</v>
      </c>
      <c r="AJ3" s="3"/>
    </row>
    <row r="4" spans="1:35" s="62" customFormat="1" ht="20.25">
      <c r="A4" s="60"/>
      <c r="B4" s="60">
        <v>1111</v>
      </c>
      <c r="C4" s="60" t="s">
        <v>87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78"/>
      <c r="AF4" s="78"/>
      <c r="AH4" s="5">
        <f aca="true" t="shared" si="0" ref="AH4:AH30">SUM(D4,G4,J4,M4,P4,S4,V4,Y4,AB4)</f>
        <v>4600</v>
      </c>
      <c r="AI4" s="78"/>
    </row>
    <row r="5" spans="1:35" s="62" customFormat="1" ht="20.25">
      <c r="A5" s="60"/>
      <c r="B5" s="60">
        <v>1112</v>
      </c>
      <c r="C5" s="60" t="s">
        <v>88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78"/>
      <c r="AF5" s="78"/>
      <c r="AH5" s="5">
        <f t="shared" si="0"/>
        <v>300</v>
      </c>
      <c r="AI5" s="78"/>
    </row>
    <row r="6" spans="1:35" s="62" customFormat="1" ht="20.25">
      <c r="A6" s="60"/>
      <c r="B6" s="60">
        <v>1113</v>
      </c>
      <c r="C6" s="60" t="s">
        <v>89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78"/>
      <c r="AF6" s="78"/>
      <c r="AH6" s="5">
        <f t="shared" si="0"/>
        <v>400</v>
      </c>
      <c r="AI6" s="78"/>
    </row>
    <row r="7" spans="1:35" s="62" customFormat="1" ht="20.25">
      <c r="A7" s="60"/>
      <c r="B7" s="60">
        <v>1121</v>
      </c>
      <c r="C7" s="60" t="s">
        <v>90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60"/>
      <c r="AF7" s="60"/>
      <c r="AH7" s="5">
        <f t="shared" si="0"/>
        <v>4300</v>
      </c>
      <c r="AI7" s="60"/>
    </row>
    <row r="8" spans="1:35" s="62" customFormat="1" ht="20.25">
      <c r="A8" s="60"/>
      <c r="B8" s="60">
        <v>1122</v>
      </c>
      <c r="C8" s="60" t="s">
        <v>129</v>
      </c>
      <c r="D8" s="61">
        <v>0</v>
      </c>
      <c r="E8" s="60"/>
      <c r="G8" s="60"/>
      <c r="H8" s="60"/>
      <c r="J8" s="60"/>
      <c r="K8" s="60"/>
      <c r="M8" s="60">
        <v>269</v>
      </c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60"/>
      <c r="AF8" s="60"/>
      <c r="AH8" s="5">
        <f t="shared" si="0"/>
        <v>269</v>
      </c>
      <c r="AI8" s="60"/>
    </row>
    <row r="9" spans="1:35" s="62" customFormat="1" ht="20.25">
      <c r="A9" s="60"/>
      <c r="B9" s="60">
        <v>1211</v>
      </c>
      <c r="C9" s="60" t="s">
        <v>91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60"/>
      <c r="AF9" s="60"/>
      <c r="AH9" s="5">
        <f t="shared" si="0"/>
        <v>10100</v>
      </c>
      <c r="AI9" s="60"/>
    </row>
    <row r="10" spans="1:35" s="62" customFormat="1" ht="19.5" customHeight="1">
      <c r="A10" s="60"/>
      <c r="B10" s="60">
        <v>1334</v>
      </c>
      <c r="C10" s="60" t="s">
        <v>121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>
        <v>1</v>
      </c>
      <c r="T10" s="60"/>
      <c r="V10" s="60"/>
      <c r="W10" s="60"/>
      <c r="Y10" s="60"/>
      <c r="Z10" s="60"/>
      <c r="AB10" s="60"/>
      <c r="AC10" s="60"/>
      <c r="AE10" s="60"/>
      <c r="AF10" s="60"/>
      <c r="AH10" s="5">
        <f t="shared" si="0"/>
        <v>3</v>
      </c>
      <c r="AI10" s="60"/>
    </row>
    <row r="11" spans="1:35" s="62" customFormat="1" ht="19.5" customHeight="1">
      <c r="A11" s="60"/>
      <c r="B11" s="60">
        <v>1335</v>
      </c>
      <c r="C11" s="60" t="s">
        <v>130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60"/>
      <c r="AF11" s="60"/>
      <c r="AH11" s="5">
        <f t="shared" si="0"/>
        <v>2</v>
      </c>
      <c r="AI11" s="60"/>
    </row>
    <row r="12" spans="1:35" s="62" customFormat="1" ht="19.5" customHeight="1">
      <c r="A12" s="60"/>
      <c r="B12" s="60">
        <v>1340</v>
      </c>
      <c r="C12" s="60" t="s">
        <v>92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60"/>
      <c r="AF12" s="60"/>
      <c r="AH12" s="5">
        <f t="shared" si="0"/>
        <v>560</v>
      </c>
      <c r="AI12" s="60"/>
    </row>
    <row r="13" spans="1:35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60"/>
      <c r="AF13" s="60"/>
      <c r="AH13" s="5">
        <f t="shared" si="0"/>
        <v>30</v>
      </c>
      <c r="AI13" s="60"/>
    </row>
    <row r="14" spans="1:35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60"/>
      <c r="AF14" s="60"/>
      <c r="AH14" s="5">
        <f t="shared" si="0"/>
        <v>30</v>
      </c>
      <c r="AI14" s="60"/>
    </row>
    <row r="15" spans="1:35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60"/>
      <c r="AF15" s="60"/>
      <c r="AH15" s="5">
        <f t="shared" si="0"/>
        <v>1</v>
      </c>
      <c r="AI15" s="60"/>
    </row>
    <row r="16" spans="1:35" s="62" customFormat="1" ht="20.25">
      <c r="A16" s="60"/>
      <c r="B16" s="60">
        <v>1351</v>
      </c>
      <c r="C16" s="60" t="s">
        <v>131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60"/>
      <c r="AF16" s="60"/>
      <c r="AH16" s="5">
        <f t="shared" si="0"/>
        <v>0</v>
      </c>
      <c r="AI16" s="60"/>
    </row>
    <row r="17" spans="1:35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60"/>
      <c r="AF17" s="60"/>
      <c r="AH17" s="5">
        <f t="shared" si="0"/>
        <v>20</v>
      </c>
      <c r="AI17" s="60"/>
    </row>
    <row r="18" spans="1:35" s="62" customFormat="1" ht="20.25" customHeight="1">
      <c r="A18" s="60"/>
      <c r="B18" s="60">
        <v>1381</v>
      </c>
      <c r="C18" s="60" t="s">
        <v>120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>
        <v>40</v>
      </c>
      <c r="T18" s="60"/>
      <c r="V18" s="60"/>
      <c r="W18" s="60"/>
      <c r="Y18" s="60"/>
      <c r="Z18" s="60"/>
      <c r="AB18" s="60"/>
      <c r="AC18" s="60"/>
      <c r="AE18" s="60"/>
      <c r="AF18" s="60"/>
      <c r="AH18" s="5">
        <f t="shared" si="0"/>
        <v>90</v>
      </c>
      <c r="AI18" s="60"/>
    </row>
    <row r="19" spans="1:35" s="62" customFormat="1" ht="20.25" customHeight="1" hidden="1">
      <c r="A19" s="60"/>
      <c r="B19" s="60">
        <v>1382</v>
      </c>
      <c r="C19" s="60" t="s">
        <v>108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60"/>
      <c r="AF19" s="60"/>
      <c r="AH19" s="5">
        <f t="shared" si="0"/>
        <v>0</v>
      </c>
      <c r="AI19" s="60"/>
    </row>
    <row r="20" spans="1:35" s="62" customFormat="1" ht="20.25" customHeight="1" hidden="1">
      <c r="A20" s="60"/>
      <c r="B20" s="60">
        <v>1383</v>
      </c>
      <c r="C20" s="60" t="s">
        <v>118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60"/>
      <c r="AF20" s="60"/>
      <c r="AH20" s="5">
        <f t="shared" si="0"/>
        <v>0</v>
      </c>
      <c r="AI20" s="60"/>
    </row>
    <row r="21" spans="1:35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60"/>
      <c r="AF21" s="60"/>
      <c r="AH21" s="5">
        <f t="shared" si="0"/>
        <v>800</v>
      </c>
      <c r="AI21" s="60"/>
    </row>
    <row r="22" spans="1:36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269</v>
      </c>
      <c r="N22" s="60"/>
      <c r="O22" s="12"/>
      <c r="P22" s="61">
        <f>SUM(P4:P21)</f>
        <v>0</v>
      </c>
      <c r="Q22" s="60"/>
      <c r="R22" s="12"/>
      <c r="S22" s="61">
        <f>SUM(S4:S21)</f>
        <v>41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61">
        <f>SUM(AE4:AE21)</f>
        <v>0</v>
      </c>
      <c r="AF22" s="60"/>
      <c r="AG22" s="12"/>
      <c r="AH22" s="97">
        <f>SUM(D22,G22,J22,M22,P22,S22,V22,Y22,AB22,AE22)</f>
        <v>21505</v>
      </c>
      <c r="AI22" s="60"/>
      <c r="AJ22" s="12"/>
    </row>
    <row r="23" spans="1:41" s="62" customFormat="1" ht="20.25">
      <c r="A23" s="60"/>
      <c r="B23" s="63">
        <v>4111</v>
      </c>
      <c r="C23" s="102" t="s">
        <v>146</v>
      </c>
      <c r="D23" s="60">
        <v>26</v>
      </c>
      <c r="E23" s="60"/>
      <c r="G23" s="60"/>
      <c r="H23" s="60"/>
      <c r="J23" s="60">
        <v>25</v>
      </c>
      <c r="K23" s="60"/>
      <c r="M23" s="60"/>
      <c r="N23" s="60"/>
      <c r="P23" s="60"/>
      <c r="Q23" s="60"/>
      <c r="S23" s="60">
        <v>30</v>
      </c>
      <c r="T23" s="60"/>
      <c r="V23" s="60"/>
      <c r="W23" s="60"/>
      <c r="Y23" s="60"/>
      <c r="Z23" s="60"/>
      <c r="AB23" s="60"/>
      <c r="AC23" s="60"/>
      <c r="AE23" s="60"/>
      <c r="AF23" s="60"/>
      <c r="AH23" s="78">
        <f t="shared" si="0"/>
        <v>81</v>
      </c>
      <c r="AI23" s="60"/>
      <c r="AK23" s="1"/>
      <c r="AL23" s="100"/>
      <c r="AM23" s="100"/>
      <c r="AN23" s="100"/>
      <c r="AO23" s="100"/>
    </row>
    <row r="24" spans="1:41" s="62" customFormat="1" ht="20.25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60"/>
      <c r="AF24" s="60"/>
      <c r="AH24" s="78">
        <f t="shared" si="0"/>
        <v>650</v>
      </c>
      <c r="AI24" s="60"/>
      <c r="AK24" s="100"/>
      <c r="AL24" s="100"/>
      <c r="AM24" s="100"/>
      <c r="AN24" s="100"/>
      <c r="AO24" s="100"/>
    </row>
    <row r="25" spans="1:41" s="62" customFormat="1" ht="20.25" customHeight="1">
      <c r="A25" s="60"/>
      <c r="B25" s="63">
        <v>4116</v>
      </c>
      <c r="C25" s="63" t="s">
        <v>116</v>
      </c>
      <c r="D25" s="60">
        <v>0</v>
      </c>
      <c r="E25" s="60"/>
      <c r="G25" s="60">
        <v>90</v>
      </c>
      <c r="H25" s="60"/>
      <c r="J25" s="60"/>
      <c r="K25" s="60"/>
      <c r="M25" s="60">
        <v>75</v>
      </c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60">
        <v>50</v>
      </c>
      <c r="AF25" s="60"/>
      <c r="AH25" s="78">
        <f>SUM(D25,G25,J25,M25,P25,S25,V25,Y25,AB25,AE25)</f>
        <v>215</v>
      </c>
      <c r="AI25" s="60"/>
      <c r="AK25" s="157" t="s">
        <v>164</v>
      </c>
      <c r="AL25" s="142"/>
      <c r="AM25" s="142"/>
      <c r="AN25" s="142"/>
      <c r="AO25" s="100"/>
    </row>
    <row r="26" spans="1:41" s="62" customFormat="1" ht="20.25" customHeight="1">
      <c r="A26" s="60"/>
      <c r="B26" s="63">
        <v>4121</v>
      </c>
      <c r="C26" s="63" t="s">
        <v>144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60"/>
      <c r="AF26" s="60"/>
      <c r="AH26" s="78">
        <f t="shared" si="0"/>
        <v>22</v>
      </c>
      <c r="AI26" s="60"/>
      <c r="AK26" s="100"/>
      <c r="AL26" s="100"/>
      <c r="AM26" s="100"/>
      <c r="AN26" s="100"/>
      <c r="AO26" s="100"/>
    </row>
    <row r="27" spans="1:41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60"/>
      <c r="AF27" s="60"/>
      <c r="AH27" s="78">
        <f t="shared" si="0"/>
        <v>0</v>
      </c>
      <c r="AI27" s="60"/>
      <c r="AK27" s="100"/>
      <c r="AL27" s="100"/>
      <c r="AM27" s="100"/>
      <c r="AN27" s="100"/>
      <c r="AO27" s="100"/>
    </row>
    <row r="28" spans="1:43" s="62" customFormat="1" ht="20.25" customHeight="1">
      <c r="A28" s="60"/>
      <c r="B28" s="63">
        <v>4221</v>
      </c>
      <c r="C28" s="63" t="s">
        <v>147</v>
      </c>
      <c r="D28" s="60">
        <v>0</v>
      </c>
      <c r="E28" s="60"/>
      <c r="G28" s="60"/>
      <c r="H28" s="60"/>
      <c r="J28" s="60"/>
      <c r="K28" s="60"/>
      <c r="M28" s="60"/>
      <c r="N28" s="60"/>
      <c r="P28" s="60">
        <v>60</v>
      </c>
      <c r="Q28" s="60"/>
      <c r="S28" s="60"/>
      <c r="T28" s="60"/>
      <c r="V28" s="60"/>
      <c r="W28" s="60"/>
      <c r="Y28" s="60"/>
      <c r="Z28" s="60"/>
      <c r="AB28" s="60"/>
      <c r="AC28" s="60"/>
      <c r="AE28" s="60"/>
      <c r="AF28" s="60"/>
      <c r="AH28" s="78">
        <f t="shared" si="0"/>
        <v>60</v>
      </c>
      <c r="AI28" s="60"/>
      <c r="AK28" s="100"/>
      <c r="AL28" s="100"/>
      <c r="AM28" s="100"/>
      <c r="AN28" s="100"/>
      <c r="AO28" s="100"/>
      <c r="AP28" s="100"/>
      <c r="AQ28" s="100"/>
    </row>
    <row r="29" spans="1:41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60"/>
      <c r="AF29" s="60"/>
      <c r="AH29" s="78">
        <f t="shared" si="0"/>
        <v>0</v>
      </c>
      <c r="AI29" s="60"/>
      <c r="AK29" s="100"/>
      <c r="AL29" s="100"/>
      <c r="AM29" s="100"/>
      <c r="AN29" s="100"/>
      <c r="AO29" s="100"/>
    </row>
    <row r="30" spans="1:41" s="62" customFormat="1" ht="20.25" customHeight="1" hidden="1">
      <c r="A30" s="60"/>
      <c r="B30" s="63">
        <v>4213</v>
      </c>
      <c r="C30" s="63" t="s">
        <v>123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60"/>
      <c r="AF30" s="60"/>
      <c r="AH30" s="78">
        <f t="shared" si="0"/>
        <v>0</v>
      </c>
      <c r="AI30" s="60"/>
      <c r="AL30" s="100"/>
      <c r="AM30" s="100"/>
      <c r="AN30" s="100"/>
      <c r="AO30" s="100"/>
    </row>
    <row r="31" spans="1:44" s="62" customFormat="1" ht="20.25" customHeight="1">
      <c r="A31" s="60"/>
      <c r="B31" s="63">
        <v>4122</v>
      </c>
      <c r="C31" s="63" t="s">
        <v>150</v>
      </c>
      <c r="D31" s="60">
        <v>0</v>
      </c>
      <c r="E31" s="60"/>
      <c r="G31" s="60"/>
      <c r="H31" s="60"/>
      <c r="J31" s="60"/>
      <c r="K31" s="60"/>
      <c r="M31" s="60"/>
      <c r="N31" s="60"/>
      <c r="P31" s="60"/>
      <c r="Q31" s="60"/>
      <c r="S31" s="60"/>
      <c r="T31" s="60"/>
      <c r="V31" s="60"/>
      <c r="W31" s="60"/>
      <c r="Y31" s="60"/>
      <c r="Z31" s="60"/>
      <c r="AB31" s="60"/>
      <c r="AC31" s="60"/>
      <c r="AE31" s="60">
        <v>127</v>
      </c>
      <c r="AF31" s="60"/>
      <c r="AH31" s="78">
        <f>SUM(D31,G31,J31,M31,P31,S31,V31,Y31,AB31,AE31)</f>
        <v>127</v>
      </c>
      <c r="AI31" s="60"/>
      <c r="AK31" s="155" t="s">
        <v>163</v>
      </c>
      <c r="AL31" s="156"/>
      <c r="AM31" s="156"/>
      <c r="AN31" s="156"/>
      <c r="AO31" s="156"/>
      <c r="AP31" s="156"/>
      <c r="AQ31" s="156"/>
      <c r="AR31" s="156"/>
    </row>
    <row r="32" spans="1:40" ht="20.25">
      <c r="A32" s="11"/>
      <c r="B32" s="13"/>
      <c r="C32" s="15" t="s">
        <v>25</v>
      </c>
      <c r="D32" s="14">
        <f>SUM(D23:D31)</f>
        <v>676</v>
      </c>
      <c r="E32" s="11"/>
      <c r="F32" s="12"/>
      <c r="G32" s="61">
        <f>SUM(G23:G26)</f>
        <v>112</v>
      </c>
      <c r="H32" s="60"/>
      <c r="I32" s="12"/>
      <c r="J32" s="61">
        <f>SUM(J23:J26)</f>
        <v>25</v>
      </c>
      <c r="K32" s="60"/>
      <c r="L32" s="12"/>
      <c r="M32" s="61">
        <f>SUM(M23:M30)</f>
        <v>75</v>
      </c>
      <c r="N32" s="60"/>
      <c r="O32" s="12"/>
      <c r="P32" s="61">
        <f>SUM(P23:P30)</f>
        <v>60</v>
      </c>
      <c r="Q32" s="60"/>
      <c r="R32" s="12"/>
      <c r="S32" s="61">
        <f>SUM(S23:S30)</f>
        <v>30</v>
      </c>
      <c r="T32" s="60"/>
      <c r="U32" s="12"/>
      <c r="V32" s="61">
        <f>SUM(V23:V30)</f>
        <v>0</v>
      </c>
      <c r="W32" s="60"/>
      <c r="X32" s="12"/>
      <c r="Y32" s="61">
        <f>SUM(Y23:Y30)</f>
        <v>0</v>
      </c>
      <c r="Z32" s="60"/>
      <c r="AA32" s="12"/>
      <c r="AB32" s="61">
        <f>SUM(AB23:AB30)</f>
        <v>0</v>
      </c>
      <c r="AC32" s="60"/>
      <c r="AD32" s="12"/>
      <c r="AE32" s="61">
        <f>SUM(AE23:AE31)</f>
        <v>177</v>
      </c>
      <c r="AF32" s="60"/>
      <c r="AG32" s="12"/>
      <c r="AH32" s="97">
        <f>SUM(D32,G32,J32,M32,P32,S32,V32,Y32,AB32,AE32)</f>
        <v>1155</v>
      </c>
      <c r="AI32" s="60"/>
      <c r="AJ32" s="12"/>
      <c r="AK32" s="105"/>
      <c r="AL32" s="105"/>
      <c r="AM32" s="105"/>
      <c r="AN32" s="105"/>
    </row>
    <row r="33" spans="1:36" ht="15.75" customHeight="1">
      <c r="A33" s="50"/>
      <c r="B33" s="51"/>
      <c r="C33" s="52"/>
      <c r="D33" s="53"/>
      <c r="E33" s="50"/>
      <c r="F33" s="12"/>
      <c r="G33" s="62"/>
      <c r="H33" s="62"/>
      <c r="I33" s="12"/>
      <c r="J33" s="62"/>
      <c r="K33" s="62"/>
      <c r="L33" s="12"/>
      <c r="M33" s="62"/>
      <c r="N33" s="62"/>
      <c r="O33" s="12"/>
      <c r="P33" s="62"/>
      <c r="Q33" s="62"/>
      <c r="R33" s="12"/>
      <c r="S33" s="62"/>
      <c r="T33" s="62"/>
      <c r="U33" s="12"/>
      <c r="V33" s="62"/>
      <c r="W33" s="62"/>
      <c r="X33" s="12"/>
      <c r="Y33" s="62"/>
      <c r="Z33" s="62"/>
      <c r="AA33" s="12"/>
      <c r="AB33" s="62"/>
      <c r="AC33" s="62"/>
      <c r="AD33" s="12"/>
      <c r="AE33" s="62"/>
      <c r="AF33" s="62"/>
      <c r="AG33" s="12"/>
      <c r="AH33" s="82"/>
      <c r="AI33" s="62"/>
      <c r="AJ33" s="12"/>
    </row>
    <row r="34" spans="1:36" ht="20.25">
      <c r="A34" s="11"/>
      <c r="B34" s="13"/>
      <c r="C34" s="15" t="s">
        <v>43</v>
      </c>
      <c r="D34" s="14"/>
      <c r="E34" s="10"/>
      <c r="F34" s="12"/>
      <c r="G34" s="60"/>
      <c r="H34" s="60"/>
      <c r="I34" s="12"/>
      <c r="J34" s="60"/>
      <c r="K34" s="60"/>
      <c r="L34" s="12"/>
      <c r="M34" s="60"/>
      <c r="N34" s="60"/>
      <c r="O34" s="12"/>
      <c r="P34" s="60"/>
      <c r="Q34" s="60"/>
      <c r="R34" s="12"/>
      <c r="S34" s="60"/>
      <c r="T34" s="60"/>
      <c r="U34" s="12"/>
      <c r="V34" s="60"/>
      <c r="W34" s="60"/>
      <c r="X34" s="12"/>
      <c r="Y34" s="60"/>
      <c r="Z34" s="60"/>
      <c r="AA34" s="12"/>
      <c r="AB34" s="60"/>
      <c r="AC34" s="60"/>
      <c r="AD34" s="12"/>
      <c r="AE34" s="60"/>
      <c r="AF34" s="60"/>
      <c r="AG34" s="12"/>
      <c r="AH34" s="78"/>
      <c r="AI34" s="78"/>
      <c r="AJ34" s="12"/>
    </row>
    <row r="35" spans="1:39" s="62" customFormat="1" ht="20.25">
      <c r="A35" s="60">
        <v>1032</v>
      </c>
      <c r="B35" s="60"/>
      <c r="C35" s="60" t="s">
        <v>93</v>
      </c>
      <c r="D35" s="63">
        <v>600</v>
      </c>
      <c r="E35" s="63">
        <v>600</v>
      </c>
      <c r="F35" s="64"/>
      <c r="G35" s="11"/>
      <c r="H35" s="11">
        <v>22</v>
      </c>
      <c r="J35" s="11"/>
      <c r="K35" s="11"/>
      <c r="M35" s="11"/>
      <c r="N35" s="11"/>
      <c r="P35" s="11"/>
      <c r="Q35" s="11"/>
      <c r="S35" s="11"/>
      <c r="T35" s="11">
        <v>169</v>
      </c>
      <c r="V35" s="11"/>
      <c r="W35" s="11"/>
      <c r="Y35" s="11"/>
      <c r="Z35" s="11"/>
      <c r="AB35" s="11"/>
      <c r="AC35" s="11"/>
      <c r="AE35" s="11"/>
      <c r="AF35" s="11">
        <v>12</v>
      </c>
      <c r="AH35" s="78">
        <f aca="true" t="shared" si="1" ref="AH35:AH82">SUM(D35,G35,J35,M35,P35,S35,V35,Y35,AB35)</f>
        <v>600</v>
      </c>
      <c r="AI35" s="78">
        <f>SUM(E35,H35,K35,N35,Q35,T35,W35,Z35,AC35,AF35)</f>
        <v>803</v>
      </c>
      <c r="AK35" s="141" t="s">
        <v>195</v>
      </c>
      <c r="AL35" s="142"/>
      <c r="AM35" s="142"/>
    </row>
    <row r="36" spans="1:43" s="62" customFormat="1" ht="20.25" customHeight="1">
      <c r="A36" s="60">
        <v>2212</v>
      </c>
      <c r="B36" s="60"/>
      <c r="C36" s="60" t="s">
        <v>94</v>
      </c>
      <c r="D36" s="60">
        <v>3</v>
      </c>
      <c r="E36" s="60">
        <v>1200</v>
      </c>
      <c r="F36" s="66"/>
      <c r="G36" s="11"/>
      <c r="H36" s="11"/>
      <c r="J36" s="11"/>
      <c r="K36" s="11"/>
      <c r="M36" s="11"/>
      <c r="N36" s="11">
        <v>650</v>
      </c>
      <c r="P36" s="11"/>
      <c r="Q36" s="11">
        <v>315</v>
      </c>
      <c r="S36" s="11"/>
      <c r="T36" s="11">
        <v>192</v>
      </c>
      <c r="V36" s="11"/>
      <c r="W36" s="11"/>
      <c r="Y36" s="11"/>
      <c r="Z36" s="11"/>
      <c r="AB36" s="11"/>
      <c r="AC36" s="11"/>
      <c r="AE36" s="11"/>
      <c r="AF36" s="11">
        <v>13</v>
      </c>
      <c r="AH36" s="78">
        <f t="shared" si="1"/>
        <v>3</v>
      </c>
      <c r="AI36" s="78">
        <f>SUM(E36,H36,K36,N36,Q36,T36,W36,Z36,AC36,AF36)</f>
        <v>2370</v>
      </c>
      <c r="AK36" s="141" t="s">
        <v>196</v>
      </c>
      <c r="AL36" s="142"/>
      <c r="AM36" s="142"/>
      <c r="AN36" s="100"/>
      <c r="AO36" s="100"/>
      <c r="AP36" s="100"/>
      <c r="AQ36" s="100"/>
    </row>
    <row r="37" spans="1:43" s="62" customFormat="1" ht="20.25">
      <c r="A37" s="60">
        <v>2219</v>
      </c>
      <c r="B37" s="60"/>
      <c r="C37" s="60" t="s">
        <v>7</v>
      </c>
      <c r="D37" s="63"/>
      <c r="E37" s="63">
        <v>600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63"/>
      <c r="AF37" s="63"/>
      <c r="AH37" s="78">
        <f t="shared" si="1"/>
        <v>0</v>
      </c>
      <c r="AI37" s="78">
        <f aca="true" t="shared" si="2" ref="AI37:AI82">SUM(E37,H37,K37,N37,Q37,T37,W37,Z37,AC37)</f>
        <v>600</v>
      </c>
      <c r="AK37" s="100"/>
      <c r="AL37" s="100"/>
      <c r="AM37" s="100"/>
      <c r="AN37" s="100"/>
      <c r="AO37" s="100"/>
      <c r="AP37" s="100"/>
      <c r="AQ37" s="100"/>
    </row>
    <row r="38" spans="1:39" s="62" customFormat="1" ht="20.25">
      <c r="A38" s="60">
        <v>2221</v>
      </c>
      <c r="B38" s="60"/>
      <c r="C38" s="60" t="s">
        <v>95</v>
      </c>
      <c r="D38" s="63"/>
      <c r="E38" s="63">
        <v>18</v>
      </c>
      <c r="F38" s="64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63"/>
      <c r="AC38" s="63"/>
      <c r="AE38" s="63"/>
      <c r="AF38" s="63"/>
      <c r="AH38" s="78">
        <f t="shared" si="1"/>
        <v>0</v>
      </c>
      <c r="AI38" s="78">
        <f t="shared" si="2"/>
        <v>18</v>
      </c>
      <c r="AK38" s="100"/>
      <c r="AL38" s="100"/>
      <c r="AM38" s="100"/>
    </row>
    <row r="39" spans="1:35" s="62" customFormat="1" ht="20.25">
      <c r="A39" s="60">
        <v>2229</v>
      </c>
      <c r="B39" s="60"/>
      <c r="C39" s="60" t="s">
        <v>8</v>
      </c>
      <c r="D39" s="63"/>
      <c r="E39" s="63">
        <v>150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60"/>
      <c r="AF39" s="60"/>
      <c r="AH39" s="78">
        <f t="shared" si="1"/>
        <v>0</v>
      </c>
      <c r="AI39" s="78">
        <f t="shared" si="2"/>
        <v>150</v>
      </c>
    </row>
    <row r="40" spans="1:35" s="62" customFormat="1" ht="20.25">
      <c r="A40" s="60">
        <v>2292</v>
      </c>
      <c r="B40" s="60"/>
      <c r="C40" s="60" t="s">
        <v>117</v>
      </c>
      <c r="D40" s="63"/>
      <c r="E40" s="63">
        <v>141</v>
      </c>
      <c r="F40" s="64"/>
      <c r="G40" s="60"/>
      <c r="H40" s="60"/>
      <c r="J40" s="60"/>
      <c r="K40" s="60"/>
      <c r="M40" s="60"/>
      <c r="N40" s="60"/>
      <c r="P40" s="60"/>
      <c r="Q40" s="60"/>
      <c r="S40" s="60"/>
      <c r="T40" s="60"/>
      <c r="V40" s="60"/>
      <c r="W40" s="60"/>
      <c r="Y40" s="60"/>
      <c r="Z40" s="60"/>
      <c r="AB40" s="60"/>
      <c r="AC40" s="60"/>
      <c r="AE40" s="60"/>
      <c r="AF40" s="60"/>
      <c r="AH40" s="78">
        <f t="shared" si="1"/>
        <v>0</v>
      </c>
      <c r="AI40" s="78">
        <f t="shared" si="2"/>
        <v>141</v>
      </c>
    </row>
    <row r="41" spans="1:35" s="62" customFormat="1" ht="20.25">
      <c r="A41" s="60">
        <v>2321</v>
      </c>
      <c r="B41" s="60"/>
      <c r="C41" s="60" t="s">
        <v>96</v>
      </c>
      <c r="D41" s="63"/>
      <c r="E41" s="63">
        <v>400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>
        <v>-128</v>
      </c>
      <c r="V41" s="63"/>
      <c r="W41" s="63"/>
      <c r="Y41" s="63"/>
      <c r="Z41" s="63"/>
      <c r="AB41" s="63"/>
      <c r="AC41" s="63"/>
      <c r="AE41" s="63"/>
      <c r="AF41" s="63"/>
      <c r="AH41" s="78">
        <f t="shared" si="1"/>
        <v>0</v>
      </c>
      <c r="AI41" s="78">
        <f t="shared" si="2"/>
        <v>272</v>
      </c>
    </row>
    <row r="42" spans="1:35" s="62" customFormat="1" ht="20.25">
      <c r="A42" s="60">
        <v>2333</v>
      </c>
      <c r="B42" s="60"/>
      <c r="C42" s="60" t="s">
        <v>9</v>
      </c>
      <c r="D42" s="63"/>
      <c r="E42" s="63">
        <v>50</v>
      </c>
      <c r="F42" s="64"/>
      <c r="G42" s="63"/>
      <c r="H42" s="63"/>
      <c r="J42" s="63"/>
      <c r="K42" s="63"/>
      <c r="M42" s="63"/>
      <c r="N42" s="63"/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63"/>
      <c r="AF42" s="63"/>
      <c r="AH42" s="78">
        <f t="shared" si="1"/>
        <v>0</v>
      </c>
      <c r="AI42" s="78">
        <f t="shared" si="2"/>
        <v>50</v>
      </c>
    </row>
    <row r="43" spans="1:40" s="62" customFormat="1" ht="19.5" customHeight="1">
      <c r="A43" s="60">
        <v>3111</v>
      </c>
      <c r="B43" s="60"/>
      <c r="C43" s="60" t="s">
        <v>97</v>
      </c>
      <c r="D43" s="60">
        <v>1</v>
      </c>
      <c r="E43" s="63">
        <v>500</v>
      </c>
      <c r="F43" s="66"/>
      <c r="G43" s="63"/>
      <c r="H43" s="63"/>
      <c r="J43" s="63"/>
      <c r="K43" s="63"/>
      <c r="M43" s="63"/>
      <c r="N43" s="63">
        <v>25</v>
      </c>
      <c r="P43" s="63"/>
      <c r="Q43" s="63"/>
      <c r="S43" s="63"/>
      <c r="T43" s="63"/>
      <c r="V43" s="63"/>
      <c r="W43" s="63"/>
      <c r="Y43" s="63"/>
      <c r="Z43" s="63"/>
      <c r="AB43" s="63"/>
      <c r="AC43" s="63"/>
      <c r="AE43" s="63"/>
      <c r="AF43" s="63">
        <v>10</v>
      </c>
      <c r="AH43" s="78">
        <f t="shared" si="1"/>
        <v>1</v>
      </c>
      <c r="AI43" s="78">
        <f>SUM(E43,H43,K43,N43,Q43,T43,W43,Z43,AC43,AF43)</f>
        <v>535</v>
      </c>
      <c r="AK43" s="143" t="s">
        <v>153</v>
      </c>
      <c r="AL43" s="144"/>
      <c r="AM43" s="144"/>
      <c r="AN43" s="144"/>
    </row>
    <row r="44" spans="1:40" s="62" customFormat="1" ht="20.25" customHeight="1">
      <c r="A44" s="60">
        <v>3113</v>
      </c>
      <c r="B44" s="60"/>
      <c r="C44" s="60" t="s">
        <v>98</v>
      </c>
      <c r="D44" s="60">
        <v>1</v>
      </c>
      <c r="E44" s="63">
        <v>2500</v>
      </c>
      <c r="F44" s="66"/>
      <c r="G44" s="63"/>
      <c r="H44" s="63"/>
      <c r="J44" s="63"/>
      <c r="K44" s="63"/>
      <c r="M44" s="63"/>
      <c r="N44" s="63"/>
      <c r="P44" s="63"/>
      <c r="Q44" s="63">
        <v>130</v>
      </c>
      <c r="S44" s="63"/>
      <c r="T44" s="63"/>
      <c r="V44" s="63"/>
      <c r="W44" s="63"/>
      <c r="Y44" s="63"/>
      <c r="Z44" s="63"/>
      <c r="AB44" s="63"/>
      <c r="AC44" s="63"/>
      <c r="AE44" s="63"/>
      <c r="AF44" s="63">
        <v>56</v>
      </c>
      <c r="AH44" s="78">
        <f t="shared" si="1"/>
        <v>1</v>
      </c>
      <c r="AI44" s="78">
        <f>SUM(E44,H44,K44,N44,Q44,T44,W44,Z44,AC44,AF44)</f>
        <v>2686</v>
      </c>
      <c r="AK44" s="1" t="s">
        <v>191</v>
      </c>
      <c r="AL44" s="100"/>
      <c r="AM44" s="100"/>
      <c r="AN44" s="100"/>
    </row>
    <row r="45" spans="1:35" s="62" customFormat="1" ht="20.25">
      <c r="A45" s="63">
        <v>3314</v>
      </c>
      <c r="B45" s="63"/>
      <c r="C45" s="63" t="s">
        <v>99</v>
      </c>
      <c r="D45" s="60">
        <v>1</v>
      </c>
      <c r="E45" s="63">
        <v>100</v>
      </c>
      <c r="F45" s="66"/>
      <c r="G45" s="63"/>
      <c r="H45" s="63"/>
      <c r="J45" s="63"/>
      <c r="K45" s="63"/>
      <c r="M45" s="63"/>
      <c r="N45" s="63"/>
      <c r="P45" s="63"/>
      <c r="Q45" s="63"/>
      <c r="S45" s="63"/>
      <c r="T45" s="63"/>
      <c r="V45" s="63"/>
      <c r="W45" s="63"/>
      <c r="Y45" s="63"/>
      <c r="Z45" s="63"/>
      <c r="AB45" s="63"/>
      <c r="AC45" s="63"/>
      <c r="AE45" s="63"/>
      <c r="AF45" s="63"/>
      <c r="AH45" s="78">
        <f t="shared" si="1"/>
        <v>1</v>
      </c>
      <c r="AI45" s="78">
        <f t="shared" si="2"/>
        <v>100</v>
      </c>
    </row>
    <row r="46" spans="1:37" s="62" customFormat="1" ht="20.25">
      <c r="A46" s="60">
        <v>3319</v>
      </c>
      <c r="B46" s="60"/>
      <c r="C46" s="60" t="s">
        <v>100</v>
      </c>
      <c r="D46" s="60"/>
      <c r="E46" s="60">
        <v>210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60"/>
      <c r="AF46" s="60">
        <v>40</v>
      </c>
      <c r="AH46" s="78">
        <f t="shared" si="1"/>
        <v>0</v>
      </c>
      <c r="AI46" s="78">
        <f>SUM(E46,H46,K46,N46,Q46,T46,W46,Z46,AC46,AF46)</f>
        <v>250</v>
      </c>
      <c r="AK46" s="62" t="s">
        <v>197</v>
      </c>
    </row>
    <row r="47" spans="1:35" s="62" customFormat="1" ht="20.25">
      <c r="A47" s="60">
        <v>3326</v>
      </c>
      <c r="B47" s="60"/>
      <c r="C47" s="93" t="s">
        <v>132</v>
      </c>
      <c r="D47" s="60"/>
      <c r="E47" s="60">
        <v>10</v>
      </c>
      <c r="F47" s="66"/>
      <c r="G47" s="60"/>
      <c r="H47" s="60"/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60"/>
      <c r="AF47" s="60"/>
      <c r="AH47" s="78">
        <f t="shared" si="1"/>
        <v>0</v>
      </c>
      <c r="AI47" s="78">
        <f t="shared" si="2"/>
        <v>10</v>
      </c>
    </row>
    <row r="48" spans="1:41" s="62" customFormat="1" ht="20.25">
      <c r="A48" s="60">
        <v>3341</v>
      </c>
      <c r="B48" s="60"/>
      <c r="C48" s="60" t="s">
        <v>101</v>
      </c>
      <c r="D48" s="60">
        <v>3</v>
      </c>
      <c r="E48" s="60">
        <v>150</v>
      </c>
      <c r="F48" s="66"/>
      <c r="G48" s="60"/>
      <c r="H48" s="60">
        <v>-50</v>
      </c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60"/>
      <c r="AF48" s="60">
        <v>1</v>
      </c>
      <c r="AH48" s="78">
        <f t="shared" si="1"/>
        <v>3</v>
      </c>
      <c r="AI48" s="78">
        <f>SUM(E48,H48,K48,N48,Q48,T48,W48,Z48,AC48,AF48)</f>
        <v>101</v>
      </c>
      <c r="AK48" s="145" t="s">
        <v>189</v>
      </c>
      <c r="AL48" s="146"/>
      <c r="AM48" s="146"/>
      <c r="AN48" s="146"/>
      <c r="AO48" s="146"/>
    </row>
    <row r="49" spans="1:35" s="62" customFormat="1" ht="20.25">
      <c r="A49" s="60">
        <v>3349</v>
      </c>
      <c r="B49" s="60"/>
      <c r="C49" s="60" t="s">
        <v>102</v>
      </c>
      <c r="D49" s="60"/>
      <c r="E49" s="60">
        <v>40</v>
      </c>
      <c r="F49" s="66"/>
      <c r="G49" s="60"/>
      <c r="H49" s="60"/>
      <c r="J49" s="60"/>
      <c r="K49" s="60"/>
      <c r="M49" s="60"/>
      <c r="N49" s="60"/>
      <c r="P49" s="60"/>
      <c r="Q49" s="60"/>
      <c r="S49" s="60"/>
      <c r="T49" s="60"/>
      <c r="V49" s="60"/>
      <c r="W49" s="60"/>
      <c r="Y49" s="60"/>
      <c r="Z49" s="60"/>
      <c r="AB49" s="60"/>
      <c r="AC49" s="60"/>
      <c r="AE49" s="60"/>
      <c r="AF49" s="60"/>
      <c r="AH49" s="78">
        <f t="shared" si="1"/>
        <v>0</v>
      </c>
      <c r="AI49" s="78">
        <f t="shared" si="2"/>
        <v>40</v>
      </c>
    </row>
    <row r="50" spans="1:37" s="62" customFormat="1" ht="20.25">
      <c r="A50" s="60">
        <v>3392</v>
      </c>
      <c r="B50" s="60"/>
      <c r="C50" s="60" t="s">
        <v>103</v>
      </c>
      <c r="D50" s="60">
        <v>400</v>
      </c>
      <c r="E50" s="63">
        <v>1400</v>
      </c>
      <c r="F50" s="67"/>
      <c r="G50" s="60"/>
      <c r="H50" s="60"/>
      <c r="I50" s="67"/>
      <c r="J50" s="60"/>
      <c r="K50" s="60"/>
      <c r="L50" s="67"/>
      <c r="M50" s="60"/>
      <c r="N50" s="60"/>
      <c r="O50" s="67"/>
      <c r="P50" s="60"/>
      <c r="Q50" s="60"/>
      <c r="S50" s="60"/>
      <c r="T50" s="60"/>
      <c r="U50" s="67"/>
      <c r="V50" s="60"/>
      <c r="W50" s="60"/>
      <c r="Y50" s="60"/>
      <c r="Z50" s="60"/>
      <c r="AB50" s="60"/>
      <c r="AC50" s="60"/>
      <c r="AE50" s="60"/>
      <c r="AF50" s="60"/>
      <c r="AH50" s="78">
        <f t="shared" si="1"/>
        <v>400</v>
      </c>
      <c r="AI50" s="78">
        <f t="shared" si="2"/>
        <v>1400</v>
      </c>
      <c r="AJ50" s="62" t="s">
        <v>3</v>
      </c>
      <c r="AK50" s="89"/>
    </row>
    <row r="51" spans="1:35" s="62" customFormat="1" ht="20.25">
      <c r="A51" s="60">
        <v>3399</v>
      </c>
      <c r="B51" s="60"/>
      <c r="C51" s="60" t="s">
        <v>104</v>
      </c>
      <c r="D51" s="60"/>
      <c r="E51" s="63">
        <v>120</v>
      </c>
      <c r="F51" s="66"/>
      <c r="G51" s="60"/>
      <c r="H51" s="60"/>
      <c r="J51" s="60"/>
      <c r="K51" s="60"/>
      <c r="M51" s="60"/>
      <c r="N51" s="60"/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60"/>
      <c r="AF51" s="60"/>
      <c r="AH51" s="78">
        <f t="shared" si="1"/>
        <v>0</v>
      </c>
      <c r="AI51" s="78">
        <f t="shared" si="2"/>
        <v>120</v>
      </c>
    </row>
    <row r="52" spans="1:35" s="62" customFormat="1" ht="20.25">
      <c r="A52" s="60">
        <v>3412</v>
      </c>
      <c r="B52" s="60"/>
      <c r="C52" s="60" t="s">
        <v>55</v>
      </c>
      <c r="D52" s="60"/>
      <c r="E52" s="63">
        <v>1100</v>
      </c>
      <c r="F52" s="66"/>
      <c r="G52" s="60"/>
      <c r="H52" s="60"/>
      <c r="J52" s="60"/>
      <c r="K52" s="60"/>
      <c r="M52" s="60"/>
      <c r="N52" s="60">
        <v>50</v>
      </c>
      <c r="P52" s="60"/>
      <c r="Q52" s="60"/>
      <c r="S52" s="60"/>
      <c r="T52" s="60"/>
      <c r="V52" s="60"/>
      <c r="W52" s="60"/>
      <c r="Y52" s="60"/>
      <c r="Z52" s="60"/>
      <c r="AB52" s="60"/>
      <c r="AC52" s="60"/>
      <c r="AE52" s="60"/>
      <c r="AF52" s="60"/>
      <c r="AH52" s="78">
        <f t="shared" si="1"/>
        <v>0</v>
      </c>
      <c r="AI52" s="78">
        <f t="shared" si="2"/>
        <v>1150</v>
      </c>
    </row>
    <row r="53" spans="1:37" s="62" customFormat="1" ht="20.25" customHeight="1">
      <c r="A53" s="60">
        <v>3419</v>
      </c>
      <c r="B53" s="60"/>
      <c r="C53" s="60" t="s">
        <v>105</v>
      </c>
      <c r="D53" s="60"/>
      <c r="E53" s="63">
        <v>310</v>
      </c>
      <c r="F53" s="66"/>
      <c r="G53" s="70"/>
      <c r="H53" s="70"/>
      <c r="J53" s="70"/>
      <c r="K53" s="70"/>
      <c r="M53" s="70">
        <v>5</v>
      </c>
      <c r="N53" s="70">
        <v>5</v>
      </c>
      <c r="P53" s="70"/>
      <c r="Q53" s="70"/>
      <c r="S53" s="70">
        <v>5</v>
      </c>
      <c r="T53" s="70">
        <v>5</v>
      </c>
      <c r="V53" s="70"/>
      <c r="W53" s="70"/>
      <c r="Y53" s="70"/>
      <c r="Z53" s="70"/>
      <c r="AB53" s="70"/>
      <c r="AC53" s="70"/>
      <c r="AE53" s="70"/>
      <c r="AF53" s="70"/>
      <c r="AH53" s="78">
        <f t="shared" si="1"/>
        <v>10</v>
      </c>
      <c r="AI53" s="78">
        <f t="shared" si="2"/>
        <v>320</v>
      </c>
      <c r="AK53" s="89"/>
    </row>
    <row r="54" spans="1:43" s="62" customFormat="1" ht="20.25">
      <c r="A54" s="60">
        <v>3511</v>
      </c>
      <c r="B54" s="60"/>
      <c r="C54" s="60" t="s">
        <v>106</v>
      </c>
      <c r="D54" s="60">
        <v>220</v>
      </c>
      <c r="E54" s="63">
        <v>400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60"/>
      <c r="AC54" s="60"/>
      <c r="AE54" s="60"/>
      <c r="AF54" s="60">
        <v>32</v>
      </c>
      <c r="AH54" s="78">
        <f t="shared" si="1"/>
        <v>220</v>
      </c>
      <c r="AI54" s="78">
        <f>SUM(E54,H54,K54,N54,Q54,T54,W54,Z54,AC54,AF54)</f>
        <v>432</v>
      </c>
      <c r="AK54" s="143" t="s">
        <v>198</v>
      </c>
      <c r="AL54" s="144"/>
      <c r="AM54" s="144"/>
      <c r="AN54" s="144"/>
      <c r="AO54" s="142"/>
      <c r="AP54" s="142"/>
      <c r="AQ54" s="142"/>
    </row>
    <row r="55" spans="1:40" s="62" customFormat="1" ht="20.25" customHeight="1">
      <c r="A55" s="60">
        <v>3522</v>
      </c>
      <c r="B55" s="60"/>
      <c r="C55" s="60" t="s">
        <v>149</v>
      </c>
      <c r="D55" s="60">
        <v>0</v>
      </c>
      <c r="E55" s="63">
        <v>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>
        <v>10</v>
      </c>
      <c r="V55" s="60"/>
      <c r="W55" s="60"/>
      <c r="Y55" s="60"/>
      <c r="Z55" s="60"/>
      <c r="AB55" s="60"/>
      <c r="AC55" s="60"/>
      <c r="AE55" s="60"/>
      <c r="AF55" s="60">
        <v>2</v>
      </c>
      <c r="AH55" s="78">
        <f t="shared" si="1"/>
        <v>0</v>
      </c>
      <c r="AI55" s="78">
        <f>SUM(E55,H55,K55,N55,Q55,T55,W55,Z55,AC55,AF55)</f>
        <v>12</v>
      </c>
      <c r="AK55" s="143" t="s">
        <v>173</v>
      </c>
      <c r="AL55" s="144"/>
      <c r="AM55" s="144"/>
      <c r="AN55" s="144"/>
    </row>
    <row r="56" spans="1:37" s="62" customFormat="1" ht="20.25">
      <c r="A56" s="60">
        <v>3612</v>
      </c>
      <c r="B56" s="60"/>
      <c r="C56" s="63" t="s">
        <v>0</v>
      </c>
      <c r="D56" s="63">
        <v>451</v>
      </c>
      <c r="E56" s="63">
        <v>300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/>
      <c r="Z56" s="60"/>
      <c r="AB56" s="60"/>
      <c r="AC56" s="60"/>
      <c r="AE56" s="60"/>
      <c r="AF56" s="60">
        <v>1</v>
      </c>
      <c r="AH56" s="78">
        <f t="shared" si="1"/>
        <v>451</v>
      </c>
      <c r="AI56" s="78">
        <f>SUM(E56,H56,K56,N56,Q56,T56,W56,Z56,AC56,AF56)</f>
        <v>301</v>
      </c>
      <c r="AK56" s="62" t="s">
        <v>190</v>
      </c>
    </row>
    <row r="57" spans="1:37" s="62" customFormat="1" ht="20.25">
      <c r="A57" s="60">
        <v>3613</v>
      </c>
      <c r="B57" s="60"/>
      <c r="C57" s="63" t="s">
        <v>56</v>
      </c>
      <c r="D57" s="60">
        <v>210</v>
      </c>
      <c r="E57" s="63">
        <v>600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>
        <v>16</v>
      </c>
      <c r="V57" s="60"/>
      <c r="W57" s="60"/>
      <c r="Y57" s="60"/>
      <c r="Z57" s="60"/>
      <c r="AB57" s="60"/>
      <c r="AC57" s="60"/>
      <c r="AD57" s="62" t="s">
        <v>3</v>
      </c>
      <c r="AE57" s="60"/>
      <c r="AF57" s="60">
        <v>23</v>
      </c>
      <c r="AH57" s="78">
        <f t="shared" si="1"/>
        <v>210</v>
      </c>
      <c r="AI57" s="78">
        <f>SUM(E57,H57,K57,N57,Q57,T57,W57,Z57,AC57,AF57)</f>
        <v>639</v>
      </c>
      <c r="AK57" s="89" t="s">
        <v>192</v>
      </c>
    </row>
    <row r="58" spans="1:40" s="62" customFormat="1" ht="20.25">
      <c r="A58" s="69">
        <v>3631</v>
      </c>
      <c r="B58" s="69"/>
      <c r="C58" s="60" t="s">
        <v>1</v>
      </c>
      <c r="D58" s="60"/>
      <c r="E58" s="69">
        <v>450</v>
      </c>
      <c r="F58" s="66"/>
      <c r="G58" s="60"/>
      <c r="H58" s="60"/>
      <c r="J58" s="60"/>
      <c r="K58" s="60"/>
      <c r="M58" s="60"/>
      <c r="N58" s="60"/>
      <c r="P58" s="60"/>
      <c r="Q58" s="60"/>
      <c r="S58" s="60">
        <v>26</v>
      </c>
      <c r="T58" s="60"/>
      <c r="V58" s="60"/>
      <c r="W58" s="60"/>
      <c r="Y58" s="60"/>
      <c r="Z58" s="60"/>
      <c r="AB58" s="60"/>
      <c r="AC58" s="60"/>
      <c r="AE58" s="60"/>
      <c r="AF58" s="60">
        <v>30</v>
      </c>
      <c r="AH58" s="78">
        <f t="shared" si="1"/>
        <v>26</v>
      </c>
      <c r="AI58" s="78">
        <f>SUM(E58,H58,K58,N58,Q58,T58,W58,Z58,AC58,AF58)</f>
        <v>480</v>
      </c>
      <c r="AK58" s="141" t="s">
        <v>154</v>
      </c>
      <c r="AL58" s="142"/>
      <c r="AM58" s="142"/>
      <c r="AN58" s="142"/>
    </row>
    <row r="59" spans="1:37" s="62" customFormat="1" ht="20.25" customHeight="1">
      <c r="A59" s="60">
        <v>3632</v>
      </c>
      <c r="B59" s="60"/>
      <c r="C59" s="60" t="s">
        <v>2</v>
      </c>
      <c r="D59" s="60">
        <v>100</v>
      </c>
      <c r="E59" s="63">
        <v>160</v>
      </c>
      <c r="F59" s="66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60"/>
      <c r="AC59" s="60"/>
      <c r="AE59" s="60"/>
      <c r="AF59" s="60"/>
      <c r="AH59" s="78">
        <f t="shared" si="1"/>
        <v>100</v>
      </c>
      <c r="AI59" s="78">
        <f t="shared" si="2"/>
        <v>160</v>
      </c>
      <c r="AK59" s="89"/>
    </row>
    <row r="60" spans="1:35" s="62" customFormat="1" ht="20.25">
      <c r="A60" s="60">
        <v>3635</v>
      </c>
      <c r="B60" s="60"/>
      <c r="C60" s="63" t="s">
        <v>10</v>
      </c>
      <c r="D60" s="60"/>
      <c r="E60" s="63">
        <v>150</v>
      </c>
      <c r="F60" s="66"/>
      <c r="G60" s="60"/>
      <c r="H60" s="60"/>
      <c r="J60" s="60"/>
      <c r="K60" s="60"/>
      <c r="M60" s="60"/>
      <c r="N60" s="60"/>
      <c r="P60" s="60"/>
      <c r="Q60" s="60"/>
      <c r="R60" s="66"/>
      <c r="S60" s="60"/>
      <c r="T60" s="60"/>
      <c r="V60" s="60"/>
      <c r="W60" s="60"/>
      <c r="Y60" s="60"/>
      <c r="Z60" s="60"/>
      <c r="AB60" s="60"/>
      <c r="AC60" s="60"/>
      <c r="AE60" s="60"/>
      <c r="AF60" s="60"/>
      <c r="AH60" s="78">
        <f t="shared" si="1"/>
        <v>0</v>
      </c>
      <c r="AI60" s="78">
        <f t="shared" si="2"/>
        <v>150</v>
      </c>
    </row>
    <row r="61" spans="1:35" s="62" customFormat="1" ht="20.25">
      <c r="A61" s="60">
        <v>3636</v>
      </c>
      <c r="B61" s="60"/>
      <c r="C61" s="60" t="s">
        <v>107</v>
      </c>
      <c r="D61" s="60"/>
      <c r="E61" s="63">
        <v>6</v>
      </c>
      <c r="F61" s="66"/>
      <c r="G61" s="60"/>
      <c r="H61" s="60"/>
      <c r="J61" s="60"/>
      <c r="K61" s="60"/>
      <c r="M61" s="60"/>
      <c r="N61" s="60"/>
      <c r="P61" s="60"/>
      <c r="Q61" s="60"/>
      <c r="S61" s="60"/>
      <c r="T61" s="60"/>
      <c r="V61" s="60"/>
      <c r="W61" s="60"/>
      <c r="Y61" s="60"/>
      <c r="Z61" s="60"/>
      <c r="AB61" s="60"/>
      <c r="AC61" s="60"/>
      <c r="AE61" s="60"/>
      <c r="AF61" s="60"/>
      <c r="AH61" s="78">
        <f t="shared" si="1"/>
        <v>0</v>
      </c>
      <c r="AI61" s="78">
        <f t="shared" si="2"/>
        <v>6</v>
      </c>
    </row>
    <row r="62" spans="1:44" s="62" customFormat="1" ht="20.25" customHeight="1">
      <c r="A62" s="60">
        <v>3639</v>
      </c>
      <c r="B62" s="60"/>
      <c r="C62" s="60" t="s">
        <v>24</v>
      </c>
      <c r="D62" s="63">
        <v>50</v>
      </c>
      <c r="E62" s="63">
        <v>300</v>
      </c>
      <c r="F62" s="66"/>
      <c r="G62" s="60"/>
      <c r="H62" s="60">
        <v>90</v>
      </c>
      <c r="J62" s="60"/>
      <c r="K62" s="60"/>
      <c r="M62" s="60"/>
      <c r="N62" s="60">
        <v>75</v>
      </c>
      <c r="P62" s="60"/>
      <c r="Q62" s="60"/>
      <c r="S62" s="60"/>
      <c r="T62" s="60">
        <v>3</v>
      </c>
      <c r="V62" s="60"/>
      <c r="W62" s="60"/>
      <c r="Y62" s="60"/>
      <c r="Z62" s="60"/>
      <c r="AB62" s="60"/>
      <c r="AC62" s="60"/>
      <c r="AE62" s="60"/>
      <c r="AF62" s="60"/>
      <c r="AH62" s="78">
        <f t="shared" si="1"/>
        <v>50</v>
      </c>
      <c r="AI62" s="78">
        <f t="shared" si="2"/>
        <v>468</v>
      </c>
      <c r="AK62" s="89"/>
      <c r="AN62" s="104"/>
      <c r="AO62" s="104"/>
      <c r="AP62" s="104"/>
      <c r="AQ62" s="104"/>
      <c r="AR62" s="94"/>
    </row>
    <row r="63" spans="1:44" s="62" customFormat="1" ht="20.25">
      <c r="A63" s="60">
        <v>3721</v>
      </c>
      <c r="B63" s="60"/>
      <c r="C63" s="60" t="s">
        <v>57</v>
      </c>
      <c r="D63" s="70"/>
      <c r="E63" s="63">
        <v>70</v>
      </c>
      <c r="F63" s="67"/>
      <c r="G63" s="60"/>
      <c r="H63" s="60"/>
      <c r="I63" s="67"/>
      <c r="J63" s="60"/>
      <c r="K63" s="60"/>
      <c r="L63" s="67"/>
      <c r="M63" s="60"/>
      <c r="N63" s="60"/>
      <c r="O63" s="67"/>
      <c r="P63" s="60"/>
      <c r="Q63" s="60">
        <v>30</v>
      </c>
      <c r="R63" s="67"/>
      <c r="S63" s="60"/>
      <c r="T63" s="60"/>
      <c r="U63" s="67"/>
      <c r="V63" s="60"/>
      <c r="W63" s="60"/>
      <c r="Y63" s="60"/>
      <c r="Z63" s="60"/>
      <c r="AB63" s="60"/>
      <c r="AC63" s="60"/>
      <c r="AE63" s="60"/>
      <c r="AF63" s="60"/>
      <c r="AH63" s="78">
        <f t="shared" si="1"/>
        <v>0</v>
      </c>
      <c r="AI63" s="78">
        <f t="shared" si="2"/>
        <v>100</v>
      </c>
      <c r="AN63" s="104"/>
      <c r="AO63" s="104"/>
      <c r="AP63" s="104"/>
      <c r="AQ63" s="104"/>
      <c r="AR63" s="94"/>
    </row>
    <row r="64" spans="1:37" s="62" customFormat="1" ht="20.25">
      <c r="A64" s="60">
        <v>3722</v>
      </c>
      <c r="B64" s="60"/>
      <c r="C64" s="60" t="s">
        <v>58</v>
      </c>
      <c r="D64" s="60">
        <v>20</v>
      </c>
      <c r="E64" s="63">
        <v>560</v>
      </c>
      <c r="F64" s="71"/>
      <c r="G64" s="60"/>
      <c r="H64" s="60"/>
      <c r="J64" s="60"/>
      <c r="K64" s="60"/>
      <c r="M64" s="60"/>
      <c r="N64" s="60"/>
      <c r="P64" s="60"/>
      <c r="Q64" s="60"/>
      <c r="S64" s="60"/>
      <c r="T64" s="60"/>
      <c r="V64" s="60"/>
      <c r="W64" s="60"/>
      <c r="Y64" s="60"/>
      <c r="Z64" s="60"/>
      <c r="AB64" s="60"/>
      <c r="AC64" s="60"/>
      <c r="AE64" s="60"/>
      <c r="AF64" s="60">
        <v>100</v>
      </c>
      <c r="AH64" s="78">
        <f t="shared" si="1"/>
        <v>20</v>
      </c>
      <c r="AI64" s="78">
        <f>SUM(E64,H64,K64,N64,Q64,T64,W64,Z64,AC64,AF64)</f>
        <v>660</v>
      </c>
      <c r="AK64" s="90" t="s">
        <v>151</v>
      </c>
    </row>
    <row r="65" spans="1:35" s="62" customFormat="1" ht="20.25">
      <c r="A65" s="63">
        <v>3723</v>
      </c>
      <c r="B65" s="63"/>
      <c r="C65" s="63" t="s">
        <v>59</v>
      </c>
      <c r="D65" s="60"/>
      <c r="E65" s="63">
        <v>240</v>
      </c>
      <c r="F65" s="66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60"/>
      <c r="AC65" s="60"/>
      <c r="AE65" s="60"/>
      <c r="AF65" s="60"/>
      <c r="AH65" s="78">
        <f t="shared" si="1"/>
        <v>0</v>
      </c>
      <c r="AI65" s="78">
        <f t="shared" si="2"/>
        <v>240</v>
      </c>
    </row>
    <row r="66" spans="1:35" s="62" customFormat="1" ht="20.25">
      <c r="A66" s="63">
        <v>3725</v>
      </c>
      <c r="B66" s="63"/>
      <c r="C66" s="63" t="s">
        <v>60</v>
      </c>
      <c r="D66" s="60">
        <v>160</v>
      </c>
      <c r="E66" s="63">
        <v>0</v>
      </c>
      <c r="F66" s="66"/>
      <c r="G66" s="70"/>
      <c r="H66" s="70"/>
      <c r="J66" s="70"/>
      <c r="K66" s="70"/>
      <c r="M66" s="70"/>
      <c r="N66" s="70"/>
      <c r="P66" s="70"/>
      <c r="Q66" s="70"/>
      <c r="S66" s="70"/>
      <c r="T66" s="70"/>
      <c r="V66" s="70"/>
      <c r="W66" s="70"/>
      <c r="Y66" s="70"/>
      <c r="Z66" s="70"/>
      <c r="AB66" s="70"/>
      <c r="AC66" s="70"/>
      <c r="AE66" s="70"/>
      <c r="AF66" s="70"/>
      <c r="AH66" s="78">
        <f t="shared" si="1"/>
        <v>160</v>
      </c>
      <c r="AI66" s="78">
        <f t="shared" si="2"/>
        <v>0</v>
      </c>
    </row>
    <row r="67" spans="1:37" s="62" customFormat="1" ht="20.25">
      <c r="A67" s="63">
        <v>3726</v>
      </c>
      <c r="B67" s="63"/>
      <c r="C67" s="63" t="s">
        <v>61</v>
      </c>
      <c r="D67" s="60"/>
      <c r="E67" s="63">
        <v>440</v>
      </c>
      <c r="F67" s="64"/>
      <c r="G67" s="60"/>
      <c r="H67" s="60"/>
      <c r="J67" s="60"/>
      <c r="K67" s="60"/>
      <c r="M67" s="60"/>
      <c r="N67" s="60"/>
      <c r="P67" s="60"/>
      <c r="Q67" s="60"/>
      <c r="S67" s="60"/>
      <c r="T67" s="60"/>
      <c r="V67" s="60"/>
      <c r="W67" s="60"/>
      <c r="Y67" s="60"/>
      <c r="Z67" s="60"/>
      <c r="AB67" s="60"/>
      <c r="AC67" s="60"/>
      <c r="AE67" s="60"/>
      <c r="AF67" s="60">
        <v>50</v>
      </c>
      <c r="AH67" s="78">
        <f t="shared" si="1"/>
        <v>0</v>
      </c>
      <c r="AI67" s="78">
        <f>SUM(E67,H67,K67,N67,Q67,T67,W67,Z67,AC67,AF67)</f>
        <v>490</v>
      </c>
      <c r="AK67" s="62" t="s">
        <v>152</v>
      </c>
    </row>
    <row r="68" spans="1:35" s="62" customFormat="1" ht="20.25">
      <c r="A68" s="63">
        <v>3729</v>
      </c>
      <c r="B68" s="63"/>
      <c r="C68" s="63" t="s">
        <v>109</v>
      </c>
      <c r="D68" s="60">
        <v>2</v>
      </c>
      <c r="E68" s="63">
        <v>0</v>
      </c>
      <c r="F68" s="64"/>
      <c r="G68" s="60"/>
      <c r="H68" s="60"/>
      <c r="J68" s="60"/>
      <c r="K68" s="60"/>
      <c r="M68" s="60"/>
      <c r="N68" s="60"/>
      <c r="P68" s="60"/>
      <c r="Q68" s="60"/>
      <c r="R68" s="95"/>
      <c r="S68" s="60"/>
      <c r="T68" s="60"/>
      <c r="V68" s="60"/>
      <c r="W68" s="60"/>
      <c r="Y68" s="60"/>
      <c r="Z68" s="60"/>
      <c r="AB68" s="60"/>
      <c r="AC68" s="60"/>
      <c r="AE68" s="60"/>
      <c r="AF68" s="60"/>
      <c r="AH68" s="78">
        <f t="shared" si="1"/>
        <v>2</v>
      </c>
      <c r="AI68" s="78">
        <f t="shared" si="2"/>
        <v>0</v>
      </c>
    </row>
    <row r="69" spans="1:37" s="62" customFormat="1" ht="20.25" customHeight="1">
      <c r="A69" s="60">
        <v>3745</v>
      </c>
      <c r="B69" s="60"/>
      <c r="C69" s="60" t="s">
        <v>110</v>
      </c>
      <c r="D69" s="63"/>
      <c r="E69" s="63">
        <v>700</v>
      </c>
      <c r="F69" s="66"/>
      <c r="G69" s="60"/>
      <c r="H69" s="60"/>
      <c r="J69" s="60"/>
      <c r="K69" s="60"/>
      <c r="M69" s="60"/>
      <c r="N69" s="60"/>
      <c r="P69" s="60"/>
      <c r="Q69" s="60">
        <v>-65</v>
      </c>
      <c r="R69" s="95" t="s">
        <v>3</v>
      </c>
      <c r="S69" s="60"/>
      <c r="T69" s="60">
        <v>-100</v>
      </c>
      <c r="V69" s="60"/>
      <c r="W69" s="60"/>
      <c r="Y69" s="60"/>
      <c r="Z69" s="60"/>
      <c r="AB69" s="60"/>
      <c r="AC69" s="60"/>
      <c r="AE69" s="60"/>
      <c r="AF69" s="60"/>
      <c r="AH69" s="78">
        <f t="shared" si="1"/>
        <v>0</v>
      </c>
      <c r="AI69" s="78">
        <f t="shared" si="2"/>
        <v>535</v>
      </c>
      <c r="AK69" s="89"/>
    </row>
    <row r="70" spans="1:35" s="62" customFormat="1" ht="20.25" customHeight="1">
      <c r="A70" s="60">
        <v>4339</v>
      </c>
      <c r="B70" s="60"/>
      <c r="C70" s="72" t="s">
        <v>49</v>
      </c>
      <c r="D70" s="63"/>
      <c r="E70" s="63">
        <v>2</v>
      </c>
      <c r="F70" s="66"/>
      <c r="G70" s="60"/>
      <c r="H70" s="60"/>
      <c r="J70" s="60"/>
      <c r="K70" s="60"/>
      <c r="M70" s="60"/>
      <c r="N70" s="60"/>
      <c r="P70" s="60"/>
      <c r="Q70" s="60"/>
      <c r="R70" s="95" t="s">
        <v>3</v>
      </c>
      <c r="S70" s="60"/>
      <c r="T70" s="60"/>
      <c r="V70" s="60"/>
      <c r="W70" s="60"/>
      <c r="Y70" s="60"/>
      <c r="Z70" s="60"/>
      <c r="AB70" s="60"/>
      <c r="AC70" s="60"/>
      <c r="AE70" s="60"/>
      <c r="AF70" s="60"/>
      <c r="AH70" s="78">
        <f t="shared" si="1"/>
        <v>0</v>
      </c>
      <c r="AI70" s="78">
        <f t="shared" si="2"/>
        <v>2</v>
      </c>
    </row>
    <row r="71" spans="1:35" s="62" customFormat="1" ht="20.25" customHeight="1">
      <c r="A71" s="60">
        <v>4356</v>
      </c>
      <c r="B71" s="60"/>
      <c r="C71" s="72" t="s">
        <v>83</v>
      </c>
      <c r="D71" s="63"/>
      <c r="E71" s="63">
        <v>60</v>
      </c>
      <c r="F71" s="66"/>
      <c r="G71" s="60"/>
      <c r="H71" s="60"/>
      <c r="J71" s="60"/>
      <c r="K71" s="60"/>
      <c r="M71" s="60"/>
      <c r="N71" s="60"/>
      <c r="P71" s="60"/>
      <c r="Q71" s="60"/>
      <c r="R71" s="95" t="s">
        <v>3</v>
      </c>
      <c r="S71" s="60"/>
      <c r="T71" s="60"/>
      <c r="V71" s="60"/>
      <c r="W71" s="60"/>
      <c r="Y71" s="60"/>
      <c r="Z71" s="60"/>
      <c r="AB71" s="60"/>
      <c r="AC71" s="60"/>
      <c r="AE71" s="60"/>
      <c r="AF71" s="60"/>
      <c r="AH71" s="78">
        <f t="shared" si="1"/>
        <v>0</v>
      </c>
      <c r="AI71" s="78">
        <f t="shared" si="2"/>
        <v>60</v>
      </c>
    </row>
    <row r="72" spans="1:43" s="62" customFormat="1" ht="20.25" customHeight="1">
      <c r="A72" s="63">
        <v>5212</v>
      </c>
      <c r="B72" s="63"/>
      <c r="C72" s="63" t="s">
        <v>32</v>
      </c>
      <c r="D72" s="63"/>
      <c r="E72" s="63">
        <v>160</v>
      </c>
      <c r="F72" s="66"/>
      <c r="G72" s="60"/>
      <c r="H72" s="60"/>
      <c r="J72" s="60"/>
      <c r="K72" s="60"/>
      <c r="M72" s="60"/>
      <c r="N72" s="60">
        <v>-135</v>
      </c>
      <c r="P72" s="60"/>
      <c r="Q72" s="60"/>
      <c r="R72" s="95"/>
      <c r="S72" s="60"/>
      <c r="T72" s="60"/>
      <c r="V72" s="60"/>
      <c r="W72" s="60"/>
      <c r="Y72" s="60"/>
      <c r="Z72" s="60"/>
      <c r="AB72" s="60"/>
      <c r="AC72" s="60"/>
      <c r="AE72" s="60"/>
      <c r="AF72" s="60"/>
      <c r="AH72" s="78">
        <f t="shared" si="1"/>
        <v>0</v>
      </c>
      <c r="AI72" s="78">
        <f t="shared" si="2"/>
        <v>25</v>
      </c>
      <c r="AK72" s="89"/>
      <c r="AN72" s="89"/>
      <c r="AQ72" s="89"/>
    </row>
    <row r="73" spans="1:44" s="62" customFormat="1" ht="20.25" customHeight="1">
      <c r="A73" s="60">
        <v>5512</v>
      </c>
      <c r="B73" s="60"/>
      <c r="C73" s="60" t="s">
        <v>11</v>
      </c>
      <c r="D73" s="60"/>
      <c r="E73" s="63">
        <v>600</v>
      </c>
      <c r="F73" s="66"/>
      <c r="G73" s="63"/>
      <c r="H73" s="60"/>
      <c r="J73" s="63"/>
      <c r="K73" s="60"/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63"/>
      <c r="AF73" s="60">
        <v>122</v>
      </c>
      <c r="AH73" s="78">
        <f t="shared" si="1"/>
        <v>0</v>
      </c>
      <c r="AI73" s="78">
        <f>SUM(E73,H73,K73,N73,Q73,T73,W73,Z73,AC73,AF73)</f>
        <v>722</v>
      </c>
      <c r="AK73" s="147" t="s">
        <v>165</v>
      </c>
      <c r="AL73" s="148"/>
      <c r="AM73" s="148"/>
      <c r="AN73" s="148"/>
      <c r="AO73" s="148"/>
      <c r="AP73" s="148"/>
      <c r="AQ73" s="148"/>
      <c r="AR73" s="148"/>
    </row>
    <row r="74" spans="1:47" s="62" customFormat="1" ht="20.25">
      <c r="A74" s="60">
        <v>6112</v>
      </c>
      <c r="B74" s="60"/>
      <c r="C74" s="60" t="s">
        <v>111</v>
      </c>
      <c r="D74" s="60"/>
      <c r="E74" s="60">
        <v>2700</v>
      </c>
      <c r="F74" s="73"/>
      <c r="G74" s="63"/>
      <c r="H74" s="60"/>
      <c r="J74" s="63"/>
      <c r="K74" s="60"/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63"/>
      <c r="AF74" s="60">
        <v>-401</v>
      </c>
      <c r="AH74" s="78">
        <f t="shared" si="1"/>
        <v>0</v>
      </c>
      <c r="AI74" s="78">
        <f>SUM(E74,H74,K74,N74,Q74,T74,W74,Z74,AC74,AF74)</f>
        <v>2299</v>
      </c>
      <c r="AK74" s="153" t="s">
        <v>194</v>
      </c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</row>
    <row r="75" spans="1:37" s="62" customFormat="1" ht="20.25">
      <c r="A75" s="60">
        <v>6114</v>
      </c>
      <c r="B75" s="60"/>
      <c r="C75" s="60" t="s">
        <v>124</v>
      </c>
      <c r="D75" s="60"/>
      <c r="E75" s="60">
        <v>0</v>
      </c>
      <c r="F75" s="73"/>
      <c r="G75" s="63"/>
      <c r="H75" s="60"/>
      <c r="J75" s="63"/>
      <c r="K75" s="60">
        <v>25</v>
      </c>
      <c r="M75" s="63"/>
      <c r="N75" s="60"/>
      <c r="P75" s="63"/>
      <c r="Q75" s="60"/>
      <c r="S75" s="63"/>
      <c r="T75" s="60"/>
      <c r="V75" s="63"/>
      <c r="W75" s="60"/>
      <c r="Y75" s="63"/>
      <c r="Z75" s="60"/>
      <c r="AB75" s="63"/>
      <c r="AC75" s="60"/>
      <c r="AE75" s="63"/>
      <c r="AF75" s="60"/>
      <c r="AH75" s="78">
        <f t="shared" si="1"/>
        <v>0</v>
      </c>
      <c r="AI75" s="78">
        <f t="shared" si="2"/>
        <v>25</v>
      </c>
      <c r="AK75" s="1"/>
    </row>
    <row r="76" spans="1:37" s="62" customFormat="1" ht="20.25">
      <c r="A76" s="60">
        <v>6115</v>
      </c>
      <c r="B76" s="60"/>
      <c r="C76" s="60" t="s">
        <v>148</v>
      </c>
      <c r="D76" s="60"/>
      <c r="E76" s="60">
        <v>0</v>
      </c>
      <c r="F76" s="73"/>
      <c r="G76" s="63"/>
      <c r="H76" s="60"/>
      <c r="J76" s="63"/>
      <c r="K76" s="60"/>
      <c r="M76" s="63"/>
      <c r="N76" s="60"/>
      <c r="P76" s="63"/>
      <c r="Q76" s="60"/>
      <c r="S76" s="63"/>
      <c r="T76" s="60">
        <v>30</v>
      </c>
      <c r="V76" s="63"/>
      <c r="W76" s="60"/>
      <c r="Y76" s="63"/>
      <c r="Z76" s="60"/>
      <c r="AB76" s="63"/>
      <c r="AC76" s="60"/>
      <c r="AE76" s="63"/>
      <c r="AF76" s="60"/>
      <c r="AH76" s="78">
        <f t="shared" si="1"/>
        <v>0</v>
      </c>
      <c r="AI76" s="78">
        <f t="shared" si="2"/>
        <v>30</v>
      </c>
      <c r="AK76" s="1"/>
    </row>
    <row r="77" spans="1:37" s="62" customFormat="1" ht="20.25">
      <c r="A77" s="60">
        <v>6118</v>
      </c>
      <c r="B77" s="60"/>
      <c r="C77" s="60" t="s">
        <v>122</v>
      </c>
      <c r="D77" s="60"/>
      <c r="E77" s="60">
        <v>26</v>
      </c>
      <c r="F77" s="73"/>
      <c r="G77" s="63"/>
      <c r="H77" s="60"/>
      <c r="J77" s="63"/>
      <c r="K77" s="60"/>
      <c r="M77" s="63"/>
      <c r="N77" s="60"/>
      <c r="P77" s="63"/>
      <c r="Q77" s="60"/>
      <c r="S77" s="63"/>
      <c r="T77" s="60"/>
      <c r="V77" s="63"/>
      <c r="W77" s="60"/>
      <c r="Y77" s="63"/>
      <c r="Z77" s="60"/>
      <c r="AB77" s="63"/>
      <c r="AC77" s="60"/>
      <c r="AE77" s="63"/>
      <c r="AF77" s="60"/>
      <c r="AH77" s="78">
        <f t="shared" si="1"/>
        <v>0</v>
      </c>
      <c r="AI77" s="78">
        <f t="shared" si="2"/>
        <v>26</v>
      </c>
      <c r="AK77" s="89"/>
    </row>
    <row r="78" spans="1:37" s="62" customFormat="1" ht="20.25">
      <c r="A78" s="60">
        <v>6171</v>
      </c>
      <c r="B78" s="60"/>
      <c r="C78" s="60" t="s">
        <v>62</v>
      </c>
      <c r="D78" s="60">
        <v>8</v>
      </c>
      <c r="E78" s="60">
        <v>3500</v>
      </c>
      <c r="F78" s="66"/>
      <c r="G78" s="63"/>
      <c r="H78" s="60"/>
      <c r="J78" s="63"/>
      <c r="K78" s="60"/>
      <c r="M78" s="63"/>
      <c r="N78" s="60"/>
      <c r="P78" s="63"/>
      <c r="Q78" s="60">
        <v>-30</v>
      </c>
      <c r="S78" s="63"/>
      <c r="T78" s="60">
        <v>-100</v>
      </c>
      <c r="V78" s="63"/>
      <c r="W78" s="60"/>
      <c r="Y78" s="63"/>
      <c r="Z78" s="60"/>
      <c r="AB78" s="63"/>
      <c r="AC78" s="60"/>
      <c r="AE78" s="63"/>
      <c r="AF78" s="60">
        <v>85</v>
      </c>
      <c r="AH78" s="78">
        <f t="shared" si="1"/>
        <v>8</v>
      </c>
      <c r="AI78" s="78">
        <f>SUM(E78,H78,K78,N78,Q78,T78,W78,Z78,AC78,AF78)</f>
        <v>3455</v>
      </c>
      <c r="AK78" s="90" t="s">
        <v>193</v>
      </c>
    </row>
    <row r="79" spans="1:35" s="62" customFormat="1" ht="20.25">
      <c r="A79" s="60">
        <v>6310</v>
      </c>
      <c r="B79" s="60"/>
      <c r="C79" s="63" t="s">
        <v>112</v>
      </c>
      <c r="D79" s="60">
        <v>1</v>
      </c>
      <c r="E79" s="63">
        <v>332</v>
      </c>
      <c r="F79" s="66"/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60"/>
      <c r="AC79" s="60"/>
      <c r="AE79" s="60"/>
      <c r="AF79" s="60"/>
      <c r="AH79" s="78">
        <f t="shared" si="1"/>
        <v>1</v>
      </c>
      <c r="AI79" s="78">
        <f t="shared" si="2"/>
        <v>332</v>
      </c>
    </row>
    <row r="80" spans="1:35" s="62" customFormat="1" ht="20.25">
      <c r="A80" s="60">
        <v>6399</v>
      </c>
      <c r="B80" s="60"/>
      <c r="C80" s="63" t="s">
        <v>113</v>
      </c>
      <c r="D80" s="60"/>
      <c r="E80" s="63">
        <v>300</v>
      </c>
      <c r="F80" s="66"/>
      <c r="G80" s="60"/>
      <c r="H80" s="60"/>
      <c r="J80" s="60"/>
      <c r="K80" s="60"/>
      <c r="M80" s="60"/>
      <c r="N80" s="60">
        <v>269</v>
      </c>
      <c r="P80" s="60"/>
      <c r="Q80" s="60">
        <v>-100</v>
      </c>
      <c r="S80" s="60"/>
      <c r="T80" s="60"/>
      <c r="V80" s="60"/>
      <c r="W80" s="60"/>
      <c r="Y80" s="60"/>
      <c r="Z80" s="60"/>
      <c r="AB80" s="60"/>
      <c r="AC80" s="60"/>
      <c r="AE80" s="60"/>
      <c r="AF80" s="60"/>
      <c r="AH80" s="78">
        <f t="shared" si="1"/>
        <v>0</v>
      </c>
      <c r="AI80" s="78">
        <f t="shared" si="2"/>
        <v>469</v>
      </c>
    </row>
    <row r="81" spans="1:35" s="62" customFormat="1" ht="20.25">
      <c r="A81" s="63">
        <v>6402</v>
      </c>
      <c r="B81" s="63"/>
      <c r="C81" s="63" t="s">
        <v>30</v>
      </c>
      <c r="D81" s="60"/>
      <c r="E81" s="63">
        <v>10</v>
      </c>
      <c r="F81" s="66"/>
      <c r="G81" s="60"/>
      <c r="H81" s="60"/>
      <c r="J81" s="60"/>
      <c r="K81" s="60"/>
      <c r="M81" s="60"/>
      <c r="N81" s="60"/>
      <c r="P81" s="60"/>
      <c r="Q81" s="60"/>
      <c r="S81" s="60"/>
      <c r="T81" s="60"/>
      <c r="V81" s="60"/>
      <c r="W81" s="60"/>
      <c r="Y81" s="60"/>
      <c r="Z81" s="60"/>
      <c r="AB81" s="60"/>
      <c r="AC81" s="60"/>
      <c r="AE81" s="60"/>
      <c r="AF81" s="60"/>
      <c r="AH81" s="78">
        <f t="shared" si="1"/>
        <v>0</v>
      </c>
      <c r="AI81" s="78">
        <f t="shared" si="2"/>
        <v>10</v>
      </c>
    </row>
    <row r="82" spans="1:37" s="62" customFormat="1" ht="20.25" customHeight="1">
      <c r="A82" s="60">
        <v>6409</v>
      </c>
      <c r="B82" s="60"/>
      <c r="C82" s="72" t="s">
        <v>114</v>
      </c>
      <c r="D82" s="68"/>
      <c r="E82" s="60">
        <v>250</v>
      </c>
      <c r="F82" s="66"/>
      <c r="G82" s="60"/>
      <c r="H82" s="60"/>
      <c r="J82" s="60"/>
      <c r="K82" s="60"/>
      <c r="M82" s="60"/>
      <c r="N82" s="60"/>
      <c r="P82" s="60"/>
      <c r="Q82" s="60"/>
      <c r="S82" s="60"/>
      <c r="T82" s="60">
        <v>5</v>
      </c>
      <c r="V82" s="60"/>
      <c r="W82" s="60"/>
      <c r="Y82" s="60"/>
      <c r="Z82" s="60"/>
      <c r="AB82" s="60"/>
      <c r="AC82" s="60"/>
      <c r="AE82" s="60"/>
      <c r="AF82" s="60"/>
      <c r="AH82" s="78">
        <f t="shared" si="1"/>
        <v>0</v>
      </c>
      <c r="AI82" s="78">
        <f t="shared" si="2"/>
        <v>255</v>
      </c>
      <c r="AK82" s="89"/>
    </row>
    <row r="83" spans="1:39" ht="20.25">
      <c r="A83" s="11"/>
      <c r="B83" s="11"/>
      <c r="C83" s="10" t="s">
        <v>41</v>
      </c>
      <c r="D83" s="10">
        <f>SUM(D35:D82)</f>
        <v>2231</v>
      </c>
      <c r="E83" s="10">
        <f>SUM(E35:E82)</f>
        <v>21915</v>
      </c>
      <c r="F83" s="18"/>
      <c r="G83" s="60">
        <f>SUM(G35:G82)</f>
        <v>0</v>
      </c>
      <c r="H83" s="79">
        <f>SUM(H35:H82)</f>
        <v>62</v>
      </c>
      <c r="I83" s="12"/>
      <c r="J83" s="60">
        <f>SUM(J34:J82)</f>
        <v>0</v>
      </c>
      <c r="K83" s="60">
        <f>SUM(K34:K82)</f>
        <v>25</v>
      </c>
      <c r="L83" s="12"/>
      <c r="M83" s="60">
        <f>SUM(M34:M82)</f>
        <v>5</v>
      </c>
      <c r="N83" s="79">
        <f>SUM(N34:N82)</f>
        <v>939</v>
      </c>
      <c r="O83" s="12"/>
      <c r="P83" s="60">
        <f>SUM(P34:P82)</f>
        <v>0</v>
      </c>
      <c r="Q83" s="79">
        <f>SUM(Q34:Q82)</f>
        <v>280</v>
      </c>
      <c r="R83" s="12"/>
      <c r="S83" s="60">
        <f>SUM(S34:S82)</f>
        <v>31</v>
      </c>
      <c r="T83" s="79">
        <f>SUM(T34:T82)</f>
        <v>102</v>
      </c>
      <c r="U83" s="12"/>
      <c r="V83" s="60">
        <f>SUM(V34:V82)</f>
        <v>0</v>
      </c>
      <c r="W83" s="79">
        <f>SUM(W34:W82)</f>
        <v>0</v>
      </c>
      <c r="X83" s="12"/>
      <c r="Y83" s="60">
        <f>SUM(Y34:Y82)</f>
        <v>0</v>
      </c>
      <c r="Z83" s="79">
        <f>SUM(Z35:Z82)</f>
        <v>0</v>
      </c>
      <c r="AA83" s="12"/>
      <c r="AB83" s="60">
        <f>SUM(AB34:AB82)</f>
        <v>0</v>
      </c>
      <c r="AC83" s="79">
        <f>SUM(AC35:AC82)</f>
        <v>0</v>
      </c>
      <c r="AD83" s="12"/>
      <c r="AE83" s="60">
        <f>SUM(AE34:AE82)</f>
        <v>0</v>
      </c>
      <c r="AF83" s="79">
        <f>SUM(AF34:AF82)</f>
        <v>176</v>
      </c>
      <c r="AG83" s="12"/>
      <c r="AH83" s="5">
        <f>SUM(D83,G83,J83,M83,P83,S83,V83,Y83,AE83)</f>
        <v>2267</v>
      </c>
      <c r="AI83" s="97">
        <f>SUM(AI35:AI82)</f>
        <v>23499</v>
      </c>
      <c r="AJ83" s="12"/>
      <c r="AK83" s="62"/>
      <c r="AL83" s="62"/>
      <c r="AM83" s="62"/>
    </row>
    <row r="84" spans="1:36" ht="9" customHeight="1">
      <c r="A84" s="50"/>
      <c r="B84" s="50"/>
      <c r="C84" s="54"/>
      <c r="D84" s="54"/>
      <c r="E84" s="54"/>
      <c r="F84" s="18"/>
      <c r="G84" s="62"/>
      <c r="H84" s="62"/>
      <c r="I84" s="12"/>
      <c r="J84" s="62"/>
      <c r="K84" s="62"/>
      <c r="L84" s="12"/>
      <c r="M84" s="62"/>
      <c r="N84" s="62"/>
      <c r="O84" s="12"/>
      <c r="P84" s="62"/>
      <c r="Q84" s="62"/>
      <c r="R84" s="12"/>
      <c r="S84" s="62"/>
      <c r="T84" s="62"/>
      <c r="U84" s="12"/>
      <c r="V84" s="62"/>
      <c r="W84" s="62"/>
      <c r="X84" s="12"/>
      <c r="Y84" s="62"/>
      <c r="Z84" s="62"/>
      <c r="AA84" s="12"/>
      <c r="AB84" s="62"/>
      <c r="AC84" s="62"/>
      <c r="AD84" s="12"/>
      <c r="AE84" s="62"/>
      <c r="AF84" s="62"/>
      <c r="AG84" s="12"/>
      <c r="AH84" s="82"/>
      <c r="AI84" s="82"/>
      <c r="AJ84" s="12"/>
    </row>
    <row r="85" spans="1:36" s="2" customFormat="1" ht="20.25">
      <c r="A85" s="47" t="s">
        <v>34</v>
      </c>
      <c r="B85" s="48" t="s">
        <v>33</v>
      </c>
      <c r="C85" s="49" t="s">
        <v>40</v>
      </c>
      <c r="D85" s="11" t="s">
        <v>3</v>
      </c>
      <c r="E85" s="11"/>
      <c r="F85" s="12"/>
      <c r="G85" s="60"/>
      <c r="H85" s="60"/>
      <c r="I85" s="12"/>
      <c r="J85" s="60"/>
      <c r="K85" s="60"/>
      <c r="L85" s="12"/>
      <c r="M85" s="60"/>
      <c r="N85" s="60"/>
      <c r="O85" s="12"/>
      <c r="P85" s="60"/>
      <c r="Q85" s="60"/>
      <c r="R85" s="12"/>
      <c r="S85" s="60"/>
      <c r="T85" s="60"/>
      <c r="U85" s="12"/>
      <c r="V85" s="60"/>
      <c r="W85" s="60"/>
      <c r="X85" s="12"/>
      <c r="Y85" s="60"/>
      <c r="Z85" s="60"/>
      <c r="AA85" s="12"/>
      <c r="AB85" s="60"/>
      <c r="AC85" s="60"/>
      <c r="AD85" s="12"/>
      <c r="AE85" s="60"/>
      <c r="AF85" s="60"/>
      <c r="AG85" s="12"/>
      <c r="AH85" s="78"/>
      <c r="AI85" s="78"/>
      <c r="AJ85" s="12"/>
    </row>
    <row r="86" spans="1:35" s="62" customFormat="1" ht="20.25">
      <c r="A86" s="69">
        <v>2219</v>
      </c>
      <c r="B86" s="69">
        <v>6349</v>
      </c>
      <c r="C86" s="63" t="s">
        <v>63</v>
      </c>
      <c r="D86" s="60"/>
      <c r="E86" s="69">
        <v>1490</v>
      </c>
      <c r="G86" s="11"/>
      <c r="H86" s="33">
        <v>0</v>
      </c>
      <c r="J86" s="11"/>
      <c r="K86" s="80"/>
      <c r="M86" s="11"/>
      <c r="N86" s="33"/>
      <c r="P86" s="11"/>
      <c r="Q86" s="80"/>
      <c r="S86" s="11"/>
      <c r="T86" s="80"/>
      <c r="V86" s="11"/>
      <c r="W86" s="80"/>
      <c r="Y86" s="11"/>
      <c r="Z86" s="33"/>
      <c r="AB86" s="11"/>
      <c r="AC86" s="33"/>
      <c r="AE86" s="11"/>
      <c r="AF86" s="80"/>
      <c r="AH86" s="78"/>
      <c r="AI86" s="88">
        <f aca="true" t="shared" si="3" ref="AI86:AI100">SUM(E86,H86,K86,N86,Q86,T86,W86,Z86,AC86)</f>
        <v>1490</v>
      </c>
    </row>
    <row r="87" spans="1:35" s="62" customFormat="1" ht="20.25">
      <c r="A87" s="69">
        <v>2321</v>
      </c>
      <c r="B87" s="69">
        <v>6349</v>
      </c>
      <c r="C87" s="63" t="s">
        <v>84</v>
      </c>
      <c r="D87" s="60"/>
      <c r="E87" s="69">
        <v>2520</v>
      </c>
      <c r="G87" s="11"/>
      <c r="H87" s="33"/>
      <c r="J87" s="11"/>
      <c r="K87" s="80"/>
      <c r="M87" s="11"/>
      <c r="N87" s="80"/>
      <c r="P87" s="11"/>
      <c r="Q87" s="80"/>
      <c r="S87" s="11"/>
      <c r="T87" s="80"/>
      <c r="V87" s="11"/>
      <c r="W87" s="80"/>
      <c r="Y87" s="11"/>
      <c r="Z87" s="80"/>
      <c r="AB87" s="11"/>
      <c r="AC87" s="80"/>
      <c r="AE87" s="11"/>
      <c r="AF87" s="80"/>
      <c r="AH87" s="78"/>
      <c r="AI87" s="88">
        <f t="shared" si="3"/>
        <v>2520</v>
      </c>
    </row>
    <row r="88" spans="1:35" s="65" customFormat="1" ht="12.75" customHeight="1" hidden="1">
      <c r="A88" s="74"/>
      <c r="B88" s="74"/>
      <c r="C88" s="63"/>
      <c r="D88" s="63"/>
      <c r="E88" s="74">
        <v>0</v>
      </c>
      <c r="G88" s="60"/>
      <c r="H88" s="60"/>
      <c r="J88" s="60"/>
      <c r="K88" s="60"/>
      <c r="M88" s="60"/>
      <c r="N88" s="60"/>
      <c r="P88" s="60"/>
      <c r="Q88" s="60"/>
      <c r="S88" s="60"/>
      <c r="T88" s="60"/>
      <c r="V88" s="60"/>
      <c r="W88" s="60"/>
      <c r="Y88" s="60"/>
      <c r="Z88" s="60"/>
      <c r="AB88" s="60"/>
      <c r="AC88" s="60"/>
      <c r="AE88" s="60"/>
      <c r="AF88" s="60"/>
      <c r="AH88" s="78"/>
      <c r="AI88" s="88">
        <f t="shared" si="3"/>
        <v>0</v>
      </c>
    </row>
    <row r="89" spans="1:35" s="65" customFormat="1" ht="20.25">
      <c r="A89" s="74">
        <v>3631</v>
      </c>
      <c r="B89" s="74">
        <v>6121</v>
      </c>
      <c r="C89" s="63" t="s">
        <v>133</v>
      </c>
      <c r="D89" s="63"/>
      <c r="E89" s="74">
        <v>300</v>
      </c>
      <c r="G89" s="60"/>
      <c r="H89" s="60">
        <v>0</v>
      </c>
      <c r="J89" s="60"/>
      <c r="K89" s="60"/>
      <c r="M89" s="60"/>
      <c r="N89" s="60">
        <v>-140</v>
      </c>
      <c r="P89" s="60"/>
      <c r="Q89" s="60"/>
      <c r="S89" s="60"/>
      <c r="T89" s="60"/>
      <c r="V89" s="60"/>
      <c r="W89" s="60"/>
      <c r="Y89" s="60"/>
      <c r="Z89" s="60"/>
      <c r="AB89" s="60"/>
      <c r="AC89" s="60"/>
      <c r="AE89" s="60"/>
      <c r="AF89" s="60"/>
      <c r="AH89" s="78"/>
      <c r="AI89" s="88">
        <f t="shared" si="3"/>
        <v>160</v>
      </c>
    </row>
    <row r="90" spans="1:35" s="65" customFormat="1" ht="20.25" customHeight="1" hidden="1">
      <c r="A90" s="74"/>
      <c r="B90" s="74"/>
      <c r="C90" s="63"/>
      <c r="D90" s="63"/>
      <c r="E90" s="74">
        <v>0</v>
      </c>
      <c r="G90" s="63"/>
      <c r="H90" s="63"/>
      <c r="J90" s="63"/>
      <c r="K90" s="63"/>
      <c r="M90" s="63"/>
      <c r="N90" s="63"/>
      <c r="P90" s="63"/>
      <c r="Q90" s="63"/>
      <c r="S90" s="63"/>
      <c r="T90" s="63"/>
      <c r="V90" s="63"/>
      <c r="W90" s="63"/>
      <c r="Y90" s="63"/>
      <c r="Z90" s="63"/>
      <c r="AB90" s="63"/>
      <c r="AC90" s="63"/>
      <c r="AE90" s="63"/>
      <c r="AF90" s="63"/>
      <c r="AH90" s="78"/>
      <c r="AI90" s="88">
        <f t="shared" si="3"/>
        <v>0</v>
      </c>
    </row>
    <row r="91" spans="1:38" s="62" customFormat="1" ht="20.25">
      <c r="A91" s="69">
        <v>3631</v>
      </c>
      <c r="B91" s="74">
        <v>6121</v>
      </c>
      <c r="C91" s="63" t="s">
        <v>134</v>
      </c>
      <c r="D91" s="75"/>
      <c r="E91" s="74">
        <v>184</v>
      </c>
      <c r="F91" s="71"/>
      <c r="G91" s="75"/>
      <c r="H91" s="75"/>
      <c r="I91" s="71"/>
      <c r="J91" s="75"/>
      <c r="K91" s="75">
        <v>0</v>
      </c>
      <c r="L91" s="71"/>
      <c r="M91" s="75"/>
      <c r="N91" s="75"/>
      <c r="O91" s="71"/>
      <c r="P91" s="75"/>
      <c r="Q91" s="75"/>
      <c r="R91" s="71"/>
      <c r="S91" s="75"/>
      <c r="T91" s="75"/>
      <c r="U91" s="71"/>
      <c r="V91" s="75"/>
      <c r="W91" s="75"/>
      <c r="X91" s="71"/>
      <c r="Y91" s="75"/>
      <c r="Z91" s="75"/>
      <c r="AA91" s="71"/>
      <c r="AB91" s="75"/>
      <c r="AC91" s="75"/>
      <c r="AD91" s="71"/>
      <c r="AE91" s="75"/>
      <c r="AF91" s="75"/>
      <c r="AG91" s="71"/>
      <c r="AH91" s="78"/>
      <c r="AI91" s="88">
        <f t="shared" si="3"/>
        <v>184</v>
      </c>
      <c r="AJ91" s="71"/>
      <c r="AK91" s="71"/>
      <c r="AL91" s="71"/>
    </row>
    <row r="92" spans="1:43" s="62" customFormat="1" ht="20.25" customHeight="1">
      <c r="A92" s="69">
        <v>3113</v>
      </c>
      <c r="B92" s="74">
        <v>6121</v>
      </c>
      <c r="C92" s="63" t="s">
        <v>85</v>
      </c>
      <c r="D92" s="75"/>
      <c r="E92" s="74">
        <v>3800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>
        <v>-220</v>
      </c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5"/>
      <c r="AF92" s="75"/>
      <c r="AG92" s="71"/>
      <c r="AH92" s="78"/>
      <c r="AI92" s="88">
        <f t="shared" si="3"/>
        <v>3580</v>
      </c>
      <c r="AJ92" s="71"/>
      <c r="AK92" s="89"/>
      <c r="AN92" s="89"/>
      <c r="AP92" s="103"/>
      <c r="AQ92" s="103"/>
    </row>
    <row r="93" spans="1:43" s="62" customFormat="1" ht="20.25">
      <c r="A93" s="69">
        <v>3412</v>
      </c>
      <c r="B93" s="74">
        <v>6121</v>
      </c>
      <c r="C93" s="63" t="s">
        <v>135</v>
      </c>
      <c r="D93" s="75"/>
      <c r="E93" s="74">
        <v>30</v>
      </c>
      <c r="F93" s="71"/>
      <c r="G93" s="75"/>
      <c r="H93" s="75"/>
      <c r="I93" s="71"/>
      <c r="J93" s="75"/>
      <c r="K93" s="75"/>
      <c r="L93" s="71"/>
      <c r="M93" s="75"/>
      <c r="N93" s="75"/>
      <c r="O93" s="71"/>
      <c r="P93" s="75"/>
      <c r="Q93" s="75"/>
      <c r="R93" s="71"/>
      <c r="S93" s="75"/>
      <c r="T93" s="75"/>
      <c r="U93" s="71"/>
      <c r="V93" s="75"/>
      <c r="W93" s="75"/>
      <c r="X93" s="71"/>
      <c r="Y93" s="75"/>
      <c r="Z93" s="75"/>
      <c r="AA93" s="71"/>
      <c r="AB93" s="75"/>
      <c r="AC93" s="75"/>
      <c r="AD93" s="71"/>
      <c r="AE93" s="75"/>
      <c r="AF93" s="75"/>
      <c r="AG93" s="71"/>
      <c r="AH93" s="78"/>
      <c r="AI93" s="88">
        <f t="shared" si="3"/>
        <v>30</v>
      </c>
      <c r="AJ93" s="71"/>
      <c r="AP93" s="103"/>
      <c r="AQ93" s="103"/>
    </row>
    <row r="94" spans="1:37" s="62" customFormat="1" ht="20.25">
      <c r="A94" s="69">
        <v>4350</v>
      </c>
      <c r="B94" s="69">
        <v>6349</v>
      </c>
      <c r="C94" s="63" t="s">
        <v>136</v>
      </c>
      <c r="D94" s="60"/>
      <c r="E94" s="69">
        <v>48</v>
      </c>
      <c r="G94" s="11"/>
      <c r="H94" s="33">
        <v>0</v>
      </c>
      <c r="J94" s="11"/>
      <c r="K94" s="80"/>
      <c r="M94" s="11"/>
      <c r="N94" s="33"/>
      <c r="P94" s="11"/>
      <c r="Q94" s="80"/>
      <c r="S94" s="11"/>
      <c r="T94" s="80"/>
      <c r="V94" s="11"/>
      <c r="W94" s="80"/>
      <c r="Y94" s="11"/>
      <c r="Z94" s="33"/>
      <c r="AB94" s="11"/>
      <c r="AC94" s="33"/>
      <c r="AE94" s="11"/>
      <c r="AF94" s="137">
        <v>1</v>
      </c>
      <c r="AH94" s="78"/>
      <c r="AI94" s="88">
        <f>SUM(E94,H94,K94,N94,Q94,T94,W94,Z94,AC94,AF94)</f>
        <v>49</v>
      </c>
      <c r="AK94" s="62" t="s">
        <v>188</v>
      </c>
    </row>
    <row r="95" spans="1:38" s="62" customFormat="1" ht="20.25">
      <c r="A95" s="69">
        <v>3613</v>
      </c>
      <c r="B95" s="74">
        <v>6121</v>
      </c>
      <c r="C95" s="63" t="s">
        <v>137</v>
      </c>
      <c r="D95" s="75"/>
      <c r="E95" s="74">
        <v>150</v>
      </c>
      <c r="F95" s="71"/>
      <c r="G95" s="75"/>
      <c r="H95" s="75"/>
      <c r="I95" s="71"/>
      <c r="J95" s="75"/>
      <c r="K95" s="75"/>
      <c r="L95" s="71"/>
      <c r="M95" s="75"/>
      <c r="N95" s="75"/>
      <c r="O95" s="71"/>
      <c r="P95" s="75"/>
      <c r="Q95" s="75"/>
      <c r="R95" s="71"/>
      <c r="S95" s="75"/>
      <c r="T95" s="75"/>
      <c r="U95" s="71"/>
      <c r="V95" s="75"/>
      <c r="W95" s="75"/>
      <c r="X95" s="71"/>
      <c r="Y95" s="75"/>
      <c r="Z95" s="75"/>
      <c r="AA95" s="71"/>
      <c r="AB95" s="75"/>
      <c r="AC95" s="75"/>
      <c r="AD95" s="71"/>
      <c r="AE95" s="75"/>
      <c r="AF95" s="75"/>
      <c r="AG95" s="71"/>
      <c r="AH95" s="78"/>
      <c r="AI95" s="88">
        <f t="shared" si="3"/>
        <v>150</v>
      </c>
      <c r="AJ95" s="71"/>
      <c r="AK95" s="71"/>
      <c r="AL95" s="71"/>
    </row>
    <row r="96" spans="1:37" s="65" customFormat="1" ht="20.25">
      <c r="A96" s="74">
        <v>2212</v>
      </c>
      <c r="B96" s="74">
        <v>6121</v>
      </c>
      <c r="C96" s="63" t="s">
        <v>138</v>
      </c>
      <c r="D96" s="63"/>
      <c r="E96" s="74">
        <v>45</v>
      </c>
      <c r="G96" s="75"/>
      <c r="H96" s="75"/>
      <c r="J96" s="75"/>
      <c r="K96" s="75"/>
      <c r="M96" s="75"/>
      <c r="N96" s="75"/>
      <c r="P96" s="75"/>
      <c r="Q96" s="75"/>
      <c r="S96" s="75"/>
      <c r="T96" s="75"/>
      <c r="V96" s="75"/>
      <c r="W96" s="75"/>
      <c r="Y96" s="75"/>
      <c r="Z96" s="75"/>
      <c r="AB96" s="75"/>
      <c r="AC96" s="75"/>
      <c r="AE96" s="75"/>
      <c r="AF96" s="75"/>
      <c r="AH96" s="78"/>
      <c r="AI96" s="88">
        <f t="shared" si="3"/>
        <v>45</v>
      </c>
      <c r="AK96" s="138"/>
    </row>
    <row r="97" spans="1:35" s="65" customFormat="1" ht="20.25">
      <c r="A97" s="74">
        <v>3341</v>
      </c>
      <c r="B97" s="74">
        <v>6122</v>
      </c>
      <c r="C97" s="63" t="s">
        <v>145</v>
      </c>
      <c r="D97" s="63"/>
      <c r="E97" s="74"/>
      <c r="G97" s="75"/>
      <c r="H97" s="75">
        <v>50</v>
      </c>
      <c r="J97" s="75"/>
      <c r="K97" s="75"/>
      <c r="M97" s="75"/>
      <c r="N97" s="75"/>
      <c r="P97" s="75"/>
      <c r="Q97" s="75"/>
      <c r="S97" s="75"/>
      <c r="T97" s="75"/>
      <c r="V97" s="75"/>
      <c r="W97" s="75"/>
      <c r="Y97" s="75"/>
      <c r="Z97" s="75"/>
      <c r="AB97" s="75"/>
      <c r="AC97" s="75"/>
      <c r="AE97" s="75"/>
      <c r="AF97" s="75"/>
      <c r="AH97" s="78"/>
      <c r="AI97" s="88">
        <f t="shared" si="3"/>
        <v>50</v>
      </c>
    </row>
    <row r="98" spans="1:35" s="62" customFormat="1" ht="20.25" customHeight="1" hidden="1">
      <c r="A98" s="69">
        <v>4350</v>
      </c>
      <c r="B98" s="69">
        <v>6349</v>
      </c>
      <c r="C98" s="63" t="s">
        <v>125</v>
      </c>
      <c r="D98" s="60"/>
      <c r="E98" s="69">
        <v>0</v>
      </c>
      <c r="G98" s="11"/>
      <c r="H98" s="33">
        <v>0</v>
      </c>
      <c r="J98" s="11"/>
      <c r="K98" s="80"/>
      <c r="M98" s="11"/>
      <c r="N98" s="33"/>
      <c r="P98" s="11"/>
      <c r="Q98" s="80"/>
      <c r="S98" s="11"/>
      <c r="T98" s="80"/>
      <c r="V98" s="11"/>
      <c r="W98" s="80"/>
      <c r="Y98" s="11"/>
      <c r="Z98" s="33"/>
      <c r="AB98" s="11"/>
      <c r="AC98" s="33"/>
      <c r="AE98" s="11"/>
      <c r="AF98" s="80"/>
      <c r="AH98" s="78"/>
      <c r="AI98" s="88">
        <f t="shared" si="3"/>
        <v>0</v>
      </c>
    </row>
    <row r="99" spans="1:35" s="65" customFormat="1" ht="20.25" customHeight="1" hidden="1">
      <c r="A99" s="74">
        <v>3631</v>
      </c>
      <c r="B99" s="74">
        <v>6121</v>
      </c>
      <c r="C99" s="63" t="s">
        <v>128</v>
      </c>
      <c r="D99" s="63"/>
      <c r="E99" s="74"/>
      <c r="G99" s="75"/>
      <c r="H99" s="75"/>
      <c r="J99" s="75"/>
      <c r="K99" s="75"/>
      <c r="M99" s="75"/>
      <c r="N99" s="75"/>
      <c r="P99" s="75"/>
      <c r="Q99" s="75">
        <v>0</v>
      </c>
      <c r="S99" s="75"/>
      <c r="T99" s="75"/>
      <c r="V99" s="75"/>
      <c r="W99" s="75"/>
      <c r="Y99" s="75"/>
      <c r="Z99" s="99"/>
      <c r="AB99" s="75"/>
      <c r="AC99" s="99"/>
      <c r="AE99" s="75"/>
      <c r="AF99" s="75"/>
      <c r="AH99" s="78"/>
      <c r="AI99" s="88">
        <f t="shared" si="3"/>
        <v>0</v>
      </c>
    </row>
    <row r="100" spans="1:35" s="65" customFormat="1" ht="20.25" customHeight="1" hidden="1">
      <c r="A100" s="74">
        <v>2212</v>
      </c>
      <c r="B100" s="74">
        <v>6122</v>
      </c>
      <c r="C100" s="63" t="s">
        <v>126</v>
      </c>
      <c r="D100" s="63"/>
      <c r="E100" s="74"/>
      <c r="G100" s="75"/>
      <c r="H100" s="75"/>
      <c r="J100" s="75"/>
      <c r="K100" s="75"/>
      <c r="M100" s="75"/>
      <c r="N100" s="75"/>
      <c r="P100" s="75"/>
      <c r="Q100" s="75">
        <v>0</v>
      </c>
      <c r="S100" s="75"/>
      <c r="T100" s="75"/>
      <c r="V100" s="75"/>
      <c r="W100" s="75"/>
      <c r="Y100" s="75"/>
      <c r="Z100" s="99"/>
      <c r="AB100" s="75"/>
      <c r="AC100" s="99"/>
      <c r="AE100" s="75"/>
      <c r="AF100" s="75"/>
      <c r="AH100" s="78"/>
      <c r="AI100" s="88">
        <f t="shared" si="3"/>
        <v>0</v>
      </c>
    </row>
    <row r="101" spans="1:37" s="1" customFormat="1" ht="20.25">
      <c r="A101" s="150" t="s">
        <v>37</v>
      </c>
      <c r="B101" s="151"/>
      <c r="C101" s="152"/>
      <c r="D101" s="10"/>
      <c r="E101" s="21">
        <f>SUM(E86:E100)</f>
        <v>8567</v>
      </c>
      <c r="F101" s="22"/>
      <c r="G101" s="21">
        <f>SUM(G86:G95)</f>
        <v>0</v>
      </c>
      <c r="H101" s="85">
        <f>SUM(H86:H100)</f>
        <v>50</v>
      </c>
      <c r="I101" s="23"/>
      <c r="J101" s="21">
        <f>SUM(J86:J95)</f>
        <v>0</v>
      </c>
      <c r="K101" s="85">
        <f>SUM(K86:K100)</f>
        <v>0</v>
      </c>
      <c r="L101" s="22"/>
      <c r="M101" s="21">
        <f>SUM(M85:M96)</f>
        <v>0</v>
      </c>
      <c r="N101" s="85">
        <f>SUM(N86:N100)</f>
        <v>-140</v>
      </c>
      <c r="O101" s="23"/>
      <c r="P101" s="21">
        <f>SUM(P86:P95)</f>
        <v>0</v>
      </c>
      <c r="Q101" s="21">
        <f>SUM(Q85:Q97)</f>
        <v>-220</v>
      </c>
      <c r="R101" s="22"/>
      <c r="S101" s="21">
        <f>SUM(S86:S95)</f>
        <v>0</v>
      </c>
      <c r="T101" s="21">
        <f>SUM(T86:T95)</f>
        <v>0</v>
      </c>
      <c r="U101" s="23"/>
      <c r="V101" s="21">
        <f>SUM(V86:V95)</f>
        <v>0</v>
      </c>
      <c r="W101" s="21">
        <v>0</v>
      </c>
      <c r="X101" s="22"/>
      <c r="Y101" s="21">
        <f>SUM(Y86:Y95)</f>
        <v>0</v>
      </c>
      <c r="Z101" s="85">
        <f>SUM(Z86:Z100)</f>
        <v>0</v>
      </c>
      <c r="AA101" s="22"/>
      <c r="AB101" s="21">
        <f>SUM(AB86:AB95)</f>
        <v>0</v>
      </c>
      <c r="AC101" s="85">
        <f>SUM(AC86:AC100)</f>
        <v>0</v>
      </c>
      <c r="AD101" s="22"/>
      <c r="AE101" s="21">
        <f>SUM(AE86:AE97)</f>
        <v>0</v>
      </c>
      <c r="AF101" s="85">
        <f>SUM(AF86:AF95)</f>
        <v>1</v>
      </c>
      <c r="AG101" s="22"/>
      <c r="AH101" s="78">
        <f>SUM(D101,G101,J101,M101,P101,S101,V101)</f>
        <v>0</v>
      </c>
      <c r="AI101" s="97">
        <f>SUM(AI86:AI97)</f>
        <v>8258</v>
      </c>
      <c r="AJ101" s="22"/>
      <c r="AK101" s="98"/>
    </row>
    <row r="102" spans="1:36" s="1" customFormat="1" ht="9.75" customHeight="1">
      <c r="A102" s="24"/>
      <c r="B102" s="24"/>
      <c r="C102" s="25"/>
      <c r="D102" s="26"/>
      <c r="E102" s="27"/>
      <c r="F102" s="22"/>
      <c r="G102" s="65"/>
      <c r="H102" s="65"/>
      <c r="I102" s="23"/>
      <c r="J102" s="65"/>
      <c r="K102" s="65"/>
      <c r="L102" s="22"/>
      <c r="M102" s="65"/>
      <c r="N102" s="65"/>
      <c r="O102" s="23"/>
      <c r="P102" s="65"/>
      <c r="Q102" s="65"/>
      <c r="R102" s="22"/>
      <c r="S102" s="65"/>
      <c r="T102" s="65"/>
      <c r="U102" s="23"/>
      <c r="V102" s="65"/>
      <c r="W102" s="65"/>
      <c r="X102" s="22"/>
      <c r="Y102" s="65"/>
      <c r="Z102" s="65"/>
      <c r="AA102" s="22"/>
      <c r="AB102" s="65"/>
      <c r="AC102" s="65"/>
      <c r="AD102" s="22"/>
      <c r="AE102" s="65"/>
      <c r="AF102" s="65"/>
      <c r="AG102" s="22"/>
      <c r="AH102" s="82"/>
      <c r="AI102" s="82"/>
      <c r="AJ102" s="22"/>
    </row>
    <row r="103" spans="1:37" s="1" customFormat="1" ht="20.25">
      <c r="A103" s="149" t="s">
        <v>42</v>
      </c>
      <c r="B103" s="149"/>
      <c r="C103" s="149"/>
      <c r="D103" s="14">
        <f>SUM(D22,D32,D83)</f>
        <v>24102</v>
      </c>
      <c r="E103" s="21">
        <f>SUM(E83,E101)</f>
        <v>30482</v>
      </c>
      <c r="F103" s="22"/>
      <c r="G103" s="14">
        <f>SUM(G22,G32,G83)</f>
        <v>112</v>
      </c>
      <c r="H103" s="21">
        <f>SUM(H83,H101)</f>
        <v>112</v>
      </c>
      <c r="I103" s="28"/>
      <c r="J103" s="14">
        <f>SUM(J22,J32,J83)</f>
        <v>25</v>
      </c>
      <c r="K103" s="21">
        <f>SUM(K83,K101)</f>
        <v>25</v>
      </c>
      <c r="L103" s="23"/>
      <c r="M103" s="14">
        <f>SUM(M22,M32,M83)</f>
        <v>349</v>
      </c>
      <c r="N103" s="21">
        <f>SUM(N83,N101)</f>
        <v>799</v>
      </c>
      <c r="O103" s="28"/>
      <c r="P103" s="14">
        <f>SUM(P22,P32,P83)</f>
        <v>60</v>
      </c>
      <c r="Q103" s="21">
        <f>SUM(Q83,Q101)</f>
        <v>60</v>
      </c>
      <c r="R103" s="23"/>
      <c r="S103" s="14">
        <f>SUM(S22,S32,S83)</f>
        <v>102</v>
      </c>
      <c r="T103" s="21">
        <f>SUM(T83,T101)</f>
        <v>102</v>
      </c>
      <c r="U103" s="28"/>
      <c r="V103" s="14">
        <f>SUM(V22,V32,V83)</f>
        <v>0</v>
      </c>
      <c r="W103" s="21">
        <f>SUM(W83,W101)</f>
        <v>0</v>
      </c>
      <c r="X103" s="22"/>
      <c r="Y103" s="14">
        <f>SUM(Y22,Y32,Y83)</f>
        <v>0</v>
      </c>
      <c r="Z103" s="21">
        <f>SUM(Z83,Z101)</f>
        <v>0</v>
      </c>
      <c r="AA103" s="22"/>
      <c r="AB103" s="14">
        <f>SUM(AB22,AB32,AB83)</f>
        <v>0</v>
      </c>
      <c r="AC103" s="21">
        <f>SUM(AC83,AC101)</f>
        <v>0</v>
      </c>
      <c r="AD103" s="22"/>
      <c r="AE103" s="14">
        <f>SUM(AE22,AE32,AE83)</f>
        <v>177</v>
      </c>
      <c r="AF103" s="85">
        <f>SUM(AF83,AF101)</f>
        <v>177</v>
      </c>
      <c r="AG103" s="22"/>
      <c r="AH103" s="97">
        <f>SUM(D103,G103,J103,M103,P103,S103,V103,Y103,AB103,AE103)</f>
        <v>24927</v>
      </c>
      <c r="AI103" s="97">
        <f>SUM(AI83,AI101)</f>
        <v>31757</v>
      </c>
      <c r="AJ103" s="22"/>
      <c r="AK103" s="98"/>
    </row>
    <row r="104" spans="1:36" s="1" customFormat="1" ht="12" customHeight="1">
      <c r="A104" s="29"/>
      <c r="B104" s="29"/>
      <c r="C104" s="29"/>
      <c r="D104" s="29"/>
      <c r="E104" s="29"/>
      <c r="F104" s="29"/>
      <c r="G104" s="22"/>
      <c r="H104" s="22"/>
      <c r="I104" s="30"/>
      <c r="J104" s="22"/>
      <c r="K104" s="22"/>
      <c r="L104" s="30"/>
      <c r="M104" s="22"/>
      <c r="N104" s="22"/>
      <c r="O104" s="30"/>
      <c r="P104" s="22"/>
      <c r="Q104" s="22"/>
      <c r="R104" s="22"/>
      <c r="S104" s="22"/>
      <c r="T104" s="22"/>
      <c r="U104" s="30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83"/>
      <c r="AI104" s="83"/>
      <c r="AJ104" s="22"/>
    </row>
    <row r="105" spans="1:36" s="1" customFormat="1" ht="20.25">
      <c r="A105" s="47" t="s">
        <v>34</v>
      </c>
      <c r="B105" s="48" t="s">
        <v>33</v>
      </c>
      <c r="C105" s="55" t="s">
        <v>39</v>
      </c>
      <c r="D105" s="56"/>
      <c r="E105" s="57"/>
      <c r="F105" s="29"/>
      <c r="G105" s="22"/>
      <c r="H105" s="22"/>
      <c r="I105" s="30"/>
      <c r="J105" s="22"/>
      <c r="K105" s="22"/>
      <c r="L105" s="30"/>
      <c r="M105" s="22"/>
      <c r="N105" s="22"/>
      <c r="O105" s="30"/>
      <c r="P105" s="22"/>
      <c r="Q105" s="22"/>
      <c r="R105" s="22"/>
      <c r="S105" s="22"/>
      <c r="T105" s="22"/>
      <c r="U105" s="30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84"/>
      <c r="AI105" s="84"/>
      <c r="AJ105" s="22"/>
    </row>
    <row r="106" spans="1:36" s="2" customFormat="1" ht="20.25">
      <c r="A106" s="19"/>
      <c r="B106" s="19">
        <v>8115</v>
      </c>
      <c r="C106" s="31" t="s">
        <v>29</v>
      </c>
      <c r="D106" s="11">
        <v>4000</v>
      </c>
      <c r="E106" s="11"/>
      <c r="F106" s="12"/>
      <c r="G106" s="10"/>
      <c r="H106" s="10"/>
      <c r="I106" s="12"/>
      <c r="J106" s="10"/>
      <c r="K106" s="10"/>
      <c r="L106" s="12"/>
      <c r="M106" s="10">
        <v>450</v>
      </c>
      <c r="N106" s="10"/>
      <c r="O106" s="12"/>
      <c r="P106" s="10"/>
      <c r="Q106" s="10"/>
      <c r="R106" s="12"/>
      <c r="S106" s="10"/>
      <c r="T106" s="10"/>
      <c r="U106" s="12"/>
      <c r="V106" s="10"/>
      <c r="W106" s="10"/>
      <c r="X106" s="12"/>
      <c r="Y106" s="10"/>
      <c r="Z106" s="10"/>
      <c r="AA106" s="12"/>
      <c r="AB106" s="10"/>
      <c r="AC106" s="10"/>
      <c r="AD106" s="12"/>
      <c r="AE106" s="10"/>
      <c r="AF106" s="10"/>
      <c r="AG106" s="12"/>
      <c r="AH106" s="78">
        <f>SUM(D106,G106,J106,M106,P106,S106,V106)</f>
        <v>4450</v>
      </c>
      <c r="AI106" s="78"/>
      <c r="AJ106" s="12"/>
    </row>
    <row r="107" spans="1:36" s="2" customFormat="1" ht="20.25">
      <c r="A107" s="19"/>
      <c r="B107" s="19">
        <v>8123</v>
      </c>
      <c r="C107" s="32" t="s">
        <v>139</v>
      </c>
      <c r="D107" s="33">
        <v>3561</v>
      </c>
      <c r="E107" s="11"/>
      <c r="F107" s="12"/>
      <c r="G107" s="91"/>
      <c r="H107" s="81"/>
      <c r="I107" s="12"/>
      <c r="J107" s="81"/>
      <c r="K107" s="81"/>
      <c r="L107" s="12"/>
      <c r="M107" s="81"/>
      <c r="N107" s="81"/>
      <c r="O107" s="12"/>
      <c r="P107" s="81"/>
      <c r="Q107" s="81"/>
      <c r="R107" s="12"/>
      <c r="S107" s="81"/>
      <c r="T107" s="81"/>
      <c r="U107" s="12"/>
      <c r="V107" s="81"/>
      <c r="W107" s="81"/>
      <c r="X107" s="12"/>
      <c r="Y107" s="81"/>
      <c r="Z107" s="81"/>
      <c r="AA107" s="12"/>
      <c r="AB107" s="81"/>
      <c r="AC107" s="81"/>
      <c r="AD107" s="12"/>
      <c r="AE107" s="81"/>
      <c r="AF107" s="81"/>
      <c r="AG107" s="12"/>
      <c r="AH107" s="78">
        <f>SUM(D107,G107,J107,M107,P107,S107,V107)</f>
        <v>3561</v>
      </c>
      <c r="AI107" s="78"/>
      <c r="AJ107" s="12"/>
    </row>
    <row r="108" spans="1:37" s="2" customFormat="1" ht="20.25">
      <c r="A108" s="19"/>
      <c r="B108" s="19">
        <v>8124</v>
      </c>
      <c r="C108" s="32" t="s">
        <v>119</v>
      </c>
      <c r="D108" s="33">
        <v>-1181</v>
      </c>
      <c r="E108" s="11"/>
      <c r="F108" s="12"/>
      <c r="G108" s="81"/>
      <c r="H108" s="81"/>
      <c r="I108" s="12"/>
      <c r="J108" s="81"/>
      <c r="K108" s="81"/>
      <c r="L108" s="12"/>
      <c r="M108" s="81"/>
      <c r="N108" s="81"/>
      <c r="O108" s="12"/>
      <c r="P108" s="81"/>
      <c r="Q108" s="81"/>
      <c r="R108" s="12"/>
      <c r="S108" s="81"/>
      <c r="T108" s="81"/>
      <c r="U108" s="12"/>
      <c r="V108" s="81"/>
      <c r="W108" s="81"/>
      <c r="X108" s="12"/>
      <c r="Y108" s="81"/>
      <c r="Z108" s="81"/>
      <c r="AA108" s="12"/>
      <c r="AB108" s="81"/>
      <c r="AC108" s="81"/>
      <c r="AD108" s="12"/>
      <c r="AE108" s="81"/>
      <c r="AF108" s="81"/>
      <c r="AG108" s="12"/>
      <c r="AH108" s="78">
        <f>SUM(D108,G108,J108,M108,P108,S108,V108)</f>
        <v>-1181</v>
      </c>
      <c r="AI108" s="78"/>
      <c r="AJ108" s="12"/>
      <c r="AK108" s="101"/>
    </row>
    <row r="109" spans="1:36" s="1" customFormat="1" ht="12" customHeight="1">
      <c r="A109" s="34"/>
      <c r="B109" s="34"/>
      <c r="C109" s="35"/>
      <c r="D109" s="26"/>
      <c r="E109" s="27"/>
      <c r="F109" s="22"/>
      <c r="G109" s="29"/>
      <c r="H109" s="29"/>
      <c r="I109" s="22" t="s">
        <v>31</v>
      </c>
      <c r="J109" s="29"/>
      <c r="K109" s="29"/>
      <c r="L109" s="22"/>
      <c r="M109" s="29"/>
      <c r="N109" s="29"/>
      <c r="O109" s="22" t="s">
        <v>31</v>
      </c>
      <c r="P109" s="29"/>
      <c r="Q109" s="29"/>
      <c r="R109" s="22"/>
      <c r="S109" s="29"/>
      <c r="T109" s="29"/>
      <c r="U109" s="22" t="s">
        <v>31</v>
      </c>
      <c r="V109" s="29"/>
      <c r="W109" s="29"/>
      <c r="X109" s="22"/>
      <c r="Y109" s="29"/>
      <c r="Z109" s="29"/>
      <c r="AA109" s="22"/>
      <c r="AB109" s="29"/>
      <c r="AC109" s="29"/>
      <c r="AD109" s="22"/>
      <c r="AE109" s="29"/>
      <c r="AF109" s="29"/>
      <c r="AG109" s="22"/>
      <c r="AH109" s="82"/>
      <c r="AI109" s="82"/>
      <c r="AJ109" s="22"/>
    </row>
    <row r="110" spans="1:36" s="1" customFormat="1" ht="18">
      <c r="A110" s="36" t="s">
        <v>38</v>
      </c>
      <c r="B110" s="36"/>
      <c r="C110" s="36"/>
      <c r="D110" s="37">
        <f>SUM(D103,D106:D108)</f>
        <v>30482</v>
      </c>
      <c r="E110" s="27">
        <f>SUM(E103,E108)</f>
        <v>30482</v>
      </c>
      <c r="F110" s="22"/>
      <c r="G110" s="92">
        <f>SUM(G103,G106,G107,G108)</f>
        <v>112</v>
      </c>
      <c r="H110" s="12">
        <f>SUM(H103,H106,H107,H108)</f>
        <v>112</v>
      </c>
      <c r="I110" s="28"/>
      <c r="J110" s="92">
        <f>SUM(J103,J106,J107,J108)</f>
        <v>25</v>
      </c>
      <c r="K110" s="12">
        <f>SUM(K103,K106,K107,K108)</f>
        <v>25</v>
      </c>
      <c r="L110" s="23"/>
      <c r="M110" s="92">
        <f>SUM(M103,M106,M107,M108)</f>
        <v>799</v>
      </c>
      <c r="N110" s="12">
        <f>SUM(N103,N106,N107,N108)</f>
        <v>799</v>
      </c>
      <c r="O110" s="28"/>
      <c r="P110" s="92">
        <f>SUM(P103,P106,P107,P108)</f>
        <v>60</v>
      </c>
      <c r="Q110" s="12">
        <f>SUM(Q103,Q106,Q107,Q108)</f>
        <v>60</v>
      </c>
      <c r="R110" s="23"/>
      <c r="S110" s="96">
        <f>SUM(S103:S108)</f>
        <v>102</v>
      </c>
      <c r="T110" s="22">
        <f>SUM(T103:T108)</f>
        <v>102</v>
      </c>
      <c r="U110" s="28"/>
      <c r="V110" s="12"/>
      <c r="W110" s="12"/>
      <c r="X110" s="22"/>
      <c r="Y110" s="12"/>
      <c r="Z110" s="12"/>
      <c r="AA110" s="22"/>
      <c r="AB110" s="12"/>
      <c r="AC110" s="12"/>
      <c r="AD110" s="22"/>
      <c r="AE110" s="96">
        <f>SUM(AE103,AE106,AE107,AE108)</f>
        <v>177</v>
      </c>
      <c r="AF110" s="96">
        <f>SUM(AF103,AF106,AF107,AF108)</f>
        <v>177</v>
      </c>
      <c r="AG110" s="22"/>
      <c r="AH110" s="37">
        <f>SUM(AH103,AH106:AH108)</f>
        <v>31757</v>
      </c>
      <c r="AI110" s="27">
        <f>SUM(AI103,AI108)</f>
        <v>31757</v>
      </c>
      <c r="AJ110" s="22"/>
    </row>
    <row r="111" spans="1:36" ht="6.75" customHeight="1">
      <c r="A111" s="12"/>
      <c r="B111" s="12"/>
      <c r="C111" s="12" t="s">
        <v>3</v>
      </c>
      <c r="D111" s="12"/>
      <c r="E111" s="17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42.75" customHeight="1">
      <c r="A112" s="12"/>
      <c r="B112" s="12"/>
      <c r="C112" s="12"/>
      <c r="D112" s="12"/>
      <c r="E112" s="17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s="2" customFormat="1" ht="18.75">
      <c r="A113" s="38" t="s">
        <v>6</v>
      </c>
      <c r="B113" s="38" t="s">
        <v>5</v>
      </c>
      <c r="C113" s="39" t="s">
        <v>45</v>
      </c>
      <c r="D113" s="40"/>
      <c r="E113" s="41"/>
      <c r="F113" s="18"/>
      <c r="G113" s="22"/>
      <c r="H113" s="22"/>
      <c r="I113" s="12"/>
      <c r="J113" s="22"/>
      <c r="K113" s="22"/>
      <c r="L113" s="12"/>
      <c r="M113" s="22"/>
      <c r="N113" s="22"/>
      <c r="O113" s="12"/>
      <c r="P113" s="22"/>
      <c r="Q113" s="22"/>
      <c r="R113" s="12"/>
      <c r="S113" s="22"/>
      <c r="T113" s="22"/>
      <c r="U113" s="12"/>
      <c r="V113" s="22"/>
      <c r="W113" s="22"/>
      <c r="X113" s="12"/>
      <c r="Y113" s="22"/>
      <c r="Z113" s="22"/>
      <c r="AA113" s="12"/>
      <c r="AB113" s="22"/>
      <c r="AC113" s="22"/>
      <c r="AD113" s="12"/>
      <c r="AE113" s="22"/>
      <c r="AF113" s="22"/>
      <c r="AG113" s="12"/>
      <c r="AH113" s="22"/>
      <c r="AI113" s="22"/>
      <c r="AJ113" s="12"/>
    </row>
    <row r="114" spans="1:36" s="2" customFormat="1" ht="21.75" customHeight="1">
      <c r="A114" s="42">
        <v>5222</v>
      </c>
      <c r="B114" s="18">
        <v>3419</v>
      </c>
      <c r="C114" s="18" t="s">
        <v>12</v>
      </c>
      <c r="D114" s="18"/>
      <c r="E114" s="16">
        <v>190</v>
      </c>
      <c r="F114" s="77"/>
      <c r="G114" s="22"/>
      <c r="H114" s="22"/>
      <c r="I114" s="77"/>
      <c r="J114" s="22"/>
      <c r="K114" s="22"/>
      <c r="L114" s="77"/>
      <c r="M114" s="22"/>
      <c r="N114" s="22"/>
      <c r="O114" s="77"/>
      <c r="P114" s="22"/>
      <c r="Q114" s="22"/>
      <c r="R114" s="77"/>
      <c r="S114" s="22"/>
      <c r="T114" s="22"/>
      <c r="U114" s="77"/>
      <c r="V114" s="22"/>
      <c r="W114" s="22"/>
      <c r="X114" s="77"/>
      <c r="Y114" s="22"/>
      <c r="Z114" s="22"/>
      <c r="AA114" s="77"/>
      <c r="AB114" s="22"/>
      <c r="AC114" s="22"/>
      <c r="AD114" s="77"/>
      <c r="AE114" s="22"/>
      <c r="AF114" s="22"/>
      <c r="AG114" s="77"/>
      <c r="AH114" s="22"/>
      <c r="AI114" s="22"/>
      <c r="AJ114" s="77"/>
    </row>
    <row r="115" spans="1:36" s="2" customFormat="1" ht="21.75" customHeight="1">
      <c r="A115" s="42">
        <v>5222</v>
      </c>
      <c r="B115" s="18">
        <v>3419</v>
      </c>
      <c r="C115" s="18" t="s">
        <v>44</v>
      </c>
      <c r="D115" s="18"/>
      <c r="E115" s="16">
        <v>20</v>
      </c>
      <c r="F115" s="77"/>
      <c r="G115" s="12"/>
      <c r="H115" s="12"/>
      <c r="I115" s="77"/>
      <c r="J115" s="12"/>
      <c r="K115" s="12"/>
      <c r="L115" s="77"/>
      <c r="M115" s="12"/>
      <c r="N115" s="12"/>
      <c r="O115" s="77"/>
      <c r="P115" s="12"/>
      <c r="Q115" s="12"/>
      <c r="R115" s="77"/>
      <c r="S115" s="12"/>
      <c r="T115" s="12"/>
      <c r="U115" s="77"/>
      <c r="V115" s="12"/>
      <c r="W115" s="12"/>
      <c r="X115" s="77"/>
      <c r="Y115" s="12"/>
      <c r="Z115" s="12"/>
      <c r="AA115" s="77"/>
      <c r="AB115" s="12"/>
      <c r="AC115" s="12"/>
      <c r="AD115" s="77"/>
      <c r="AE115" s="12"/>
      <c r="AF115" s="12"/>
      <c r="AG115" s="77"/>
      <c r="AH115" s="12"/>
      <c r="AI115" s="12"/>
      <c r="AJ115" s="77"/>
    </row>
    <row r="116" spans="1:36" s="2" customFormat="1" ht="18">
      <c r="A116" s="20">
        <v>5222</v>
      </c>
      <c r="B116" s="20">
        <v>5512</v>
      </c>
      <c r="C116" s="18" t="s">
        <v>115</v>
      </c>
      <c r="D116" s="18"/>
      <c r="E116" s="18">
        <v>140</v>
      </c>
      <c r="F116" s="43"/>
      <c r="G116" s="12"/>
      <c r="H116" s="12"/>
      <c r="I116" s="44"/>
      <c r="J116" s="12"/>
      <c r="K116" s="12"/>
      <c r="L116" s="44"/>
      <c r="M116" s="12"/>
      <c r="N116" s="12"/>
      <c r="O116" s="44"/>
      <c r="P116" s="12"/>
      <c r="Q116" s="12"/>
      <c r="R116" s="44"/>
      <c r="S116" s="12"/>
      <c r="T116" s="12"/>
      <c r="U116" s="44"/>
      <c r="V116" s="12"/>
      <c r="W116" s="12"/>
      <c r="X116" s="44" t="s">
        <v>3</v>
      </c>
      <c r="Y116" s="12"/>
      <c r="Z116" s="12"/>
      <c r="AA116" s="44" t="s">
        <v>3</v>
      </c>
      <c r="AB116" s="12"/>
      <c r="AC116" s="12"/>
      <c r="AD116" s="44" t="s">
        <v>3</v>
      </c>
      <c r="AE116" s="12"/>
      <c r="AF116" s="12"/>
      <c r="AG116" s="44"/>
      <c r="AH116" s="12"/>
      <c r="AI116" s="12"/>
      <c r="AJ116" s="44"/>
    </row>
    <row r="117" spans="1:36" s="2" customFormat="1" ht="21.75" customHeight="1" hidden="1">
      <c r="A117" s="20">
        <v>5222</v>
      </c>
      <c r="B117" s="20">
        <v>5512</v>
      </c>
      <c r="C117" s="18" t="s">
        <v>64</v>
      </c>
      <c r="D117" s="18"/>
      <c r="E117" s="18">
        <v>0</v>
      </c>
      <c r="F117" s="18"/>
      <c r="G117" s="77"/>
      <c r="H117" s="77"/>
      <c r="I117" s="12"/>
      <c r="J117" s="77"/>
      <c r="K117" s="77"/>
      <c r="L117" s="12"/>
      <c r="M117" s="77"/>
      <c r="N117" s="77"/>
      <c r="O117" s="12"/>
      <c r="P117" s="77"/>
      <c r="Q117" s="77"/>
      <c r="R117" s="12"/>
      <c r="S117" s="77"/>
      <c r="T117" s="77"/>
      <c r="U117" s="12"/>
      <c r="V117" s="77"/>
      <c r="W117" s="77"/>
      <c r="X117" s="12"/>
      <c r="Y117" s="77"/>
      <c r="Z117" s="77"/>
      <c r="AA117" s="12"/>
      <c r="AB117" s="77"/>
      <c r="AC117" s="77"/>
      <c r="AD117" s="12"/>
      <c r="AE117" s="77"/>
      <c r="AF117" s="77"/>
      <c r="AG117" s="12"/>
      <c r="AH117" s="77"/>
      <c r="AI117" s="77"/>
      <c r="AJ117" s="12"/>
    </row>
    <row r="118" spans="1:36" s="2" customFormat="1" ht="19.5" customHeight="1">
      <c r="A118" s="20">
        <v>5221</v>
      </c>
      <c r="B118" s="20">
        <v>3523</v>
      </c>
      <c r="C118" s="58" t="s">
        <v>50</v>
      </c>
      <c r="D118" s="18"/>
      <c r="E118" s="18">
        <v>60</v>
      </c>
      <c r="F118" s="18"/>
      <c r="G118" s="77"/>
      <c r="H118" s="77"/>
      <c r="I118" s="12"/>
      <c r="J118" s="77"/>
      <c r="K118" s="77"/>
      <c r="L118" s="12"/>
      <c r="M118" s="77"/>
      <c r="N118" s="77"/>
      <c r="O118" s="12"/>
      <c r="P118" s="77"/>
      <c r="Q118" s="77"/>
      <c r="R118" s="12"/>
      <c r="S118" s="77"/>
      <c r="T118" s="77"/>
      <c r="U118" s="12"/>
      <c r="V118" s="77"/>
      <c r="W118" s="77"/>
      <c r="X118" s="12"/>
      <c r="Y118" s="77"/>
      <c r="Z118" s="77"/>
      <c r="AA118" s="12"/>
      <c r="AB118" s="77"/>
      <c r="AC118" s="77"/>
      <c r="AD118" s="12"/>
      <c r="AE118" s="77"/>
      <c r="AF118" s="77"/>
      <c r="AG118" s="12"/>
      <c r="AH118" s="77"/>
      <c r="AI118" s="77"/>
      <c r="AJ118" s="12"/>
    </row>
    <row r="119" spans="1:36" s="2" customFormat="1" ht="18">
      <c r="A119" s="20"/>
      <c r="B119" s="20"/>
      <c r="C119" s="18"/>
      <c r="D119" s="18"/>
      <c r="E119" s="18"/>
      <c r="F119" s="12"/>
      <c r="G119" s="44"/>
      <c r="H119" s="44"/>
      <c r="I119" s="12"/>
      <c r="J119" s="44"/>
      <c r="K119" s="44"/>
      <c r="L119" s="12"/>
      <c r="M119" s="44"/>
      <c r="N119" s="44"/>
      <c r="O119" s="12"/>
      <c r="P119" s="44"/>
      <c r="Q119" s="44"/>
      <c r="R119" s="12"/>
      <c r="S119" s="44"/>
      <c r="T119" s="44"/>
      <c r="U119" s="12"/>
      <c r="V119" s="44"/>
      <c r="W119" s="44"/>
      <c r="X119" s="12"/>
      <c r="Y119" s="44"/>
      <c r="Z119" s="44"/>
      <c r="AA119" s="12"/>
      <c r="AB119" s="44"/>
      <c r="AC119" s="44"/>
      <c r="AD119" s="12"/>
      <c r="AE119" s="44"/>
      <c r="AF119" s="44"/>
      <c r="AG119" s="12"/>
      <c r="AH119" s="44"/>
      <c r="AI119" s="44"/>
      <c r="AJ119" s="12"/>
    </row>
    <row r="120" spans="1:36" s="2" customFormat="1" ht="18">
      <c r="A120" s="20">
        <v>5222</v>
      </c>
      <c r="B120" s="20">
        <v>6409</v>
      </c>
      <c r="C120" s="58" t="s">
        <v>51</v>
      </c>
      <c r="D120" s="12"/>
      <c r="E120" s="18">
        <v>15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s="2" customFormat="1" ht="18">
      <c r="A121" s="20">
        <v>5222</v>
      </c>
      <c r="B121" s="18">
        <v>6409</v>
      </c>
      <c r="C121" s="18" t="s">
        <v>140</v>
      </c>
      <c r="D121" s="12"/>
      <c r="E121" s="16">
        <v>25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s="2" customFormat="1" ht="18">
      <c r="A122" s="18">
        <v>5222</v>
      </c>
      <c r="B122" s="18">
        <v>6409</v>
      </c>
      <c r="C122" s="59" t="s">
        <v>73</v>
      </c>
      <c r="D122" s="18"/>
      <c r="E122" s="16">
        <v>30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s="2" customFormat="1" ht="18" customHeight="1">
      <c r="A123" s="45">
        <v>5222</v>
      </c>
      <c r="B123" s="42">
        <v>6409</v>
      </c>
      <c r="C123" s="16" t="s">
        <v>141</v>
      </c>
      <c r="D123" s="18"/>
      <c r="E123" s="16">
        <v>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s="2" customFormat="1" ht="17.25" customHeight="1" hidden="1">
      <c r="A124" s="45">
        <v>5221</v>
      </c>
      <c r="B124" s="42">
        <v>6409</v>
      </c>
      <c r="C124" s="59" t="s">
        <v>65</v>
      </c>
      <c r="D124" s="18"/>
      <c r="E124" s="16">
        <v>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s="2" customFormat="1" ht="18" customHeight="1" hidden="1">
      <c r="A125" s="45">
        <v>5221</v>
      </c>
      <c r="B125" s="42">
        <v>6409</v>
      </c>
      <c r="C125" s="59" t="s">
        <v>66</v>
      </c>
      <c r="D125" s="18"/>
      <c r="E125" s="16">
        <v>0</v>
      </c>
      <c r="F125" s="1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8" customHeight="1" hidden="1">
      <c r="A126" s="45">
        <v>5222</v>
      </c>
      <c r="B126" s="42">
        <v>6409</v>
      </c>
      <c r="C126" s="59" t="s">
        <v>67</v>
      </c>
      <c r="D126" s="18"/>
      <c r="E126" s="16">
        <v>0</v>
      </c>
      <c r="F126" s="17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18" customHeight="1" hidden="1">
      <c r="A127" s="45">
        <v>5221</v>
      </c>
      <c r="B127" s="42">
        <v>6409</v>
      </c>
      <c r="C127" s="59" t="s">
        <v>68</v>
      </c>
      <c r="D127" s="18"/>
      <c r="E127" s="16">
        <v>0</v>
      </c>
      <c r="F127" s="17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18" customHeight="1" hidden="1">
      <c r="A128" s="45">
        <v>5222</v>
      </c>
      <c r="B128" s="42">
        <v>6409</v>
      </c>
      <c r="C128" s="59" t="s">
        <v>69</v>
      </c>
      <c r="D128" s="18"/>
      <c r="E128" s="16">
        <v>0</v>
      </c>
      <c r="F128" s="17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s="2" customFormat="1" ht="18" customHeight="1" hidden="1">
      <c r="A129" s="45">
        <v>5222</v>
      </c>
      <c r="B129" s="42">
        <v>6409</v>
      </c>
      <c r="C129" s="59" t="s">
        <v>70</v>
      </c>
      <c r="D129" s="18"/>
      <c r="E129" s="16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18" customHeight="1" hidden="1">
      <c r="A130" s="45">
        <v>5223</v>
      </c>
      <c r="B130" s="42">
        <v>6409</v>
      </c>
      <c r="C130" s="59" t="s">
        <v>71</v>
      </c>
      <c r="D130" s="18"/>
      <c r="E130" s="16">
        <v>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18" customHeight="1" hidden="1">
      <c r="A131" s="45">
        <v>5222</v>
      </c>
      <c r="B131" s="42">
        <v>6409</v>
      </c>
      <c r="C131" s="59" t="s">
        <v>72</v>
      </c>
      <c r="D131" s="18"/>
      <c r="E131" s="16">
        <v>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s="2" customFormat="1" ht="18" customHeight="1" hidden="1">
      <c r="A132" s="45">
        <v>5223</v>
      </c>
      <c r="B132" s="42">
        <v>6409</v>
      </c>
      <c r="C132" s="59" t="s">
        <v>74</v>
      </c>
      <c r="D132" s="18"/>
      <c r="E132" s="16">
        <v>0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18" customHeight="1" hidden="1">
      <c r="A133" s="45">
        <v>5222</v>
      </c>
      <c r="B133" s="42">
        <v>6409</v>
      </c>
      <c r="C133" s="59" t="s">
        <v>75</v>
      </c>
      <c r="D133" s="18"/>
      <c r="E133" s="16">
        <v>0</v>
      </c>
      <c r="F133" s="17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s="2" customFormat="1" ht="18" customHeight="1">
      <c r="A134" s="45">
        <v>5339</v>
      </c>
      <c r="B134" s="42">
        <v>6409</v>
      </c>
      <c r="C134" s="16" t="s">
        <v>142</v>
      </c>
      <c r="D134" s="18"/>
      <c r="E134" s="16">
        <v>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18">
      <c r="A135" s="45">
        <v>5222</v>
      </c>
      <c r="B135" s="42">
        <v>6409</v>
      </c>
      <c r="C135" s="16" t="s">
        <v>46</v>
      </c>
      <c r="D135" s="18"/>
      <c r="E135" s="16">
        <v>7</v>
      </c>
      <c r="F135" s="17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0.25">
      <c r="A136" s="45"/>
      <c r="B136" s="42"/>
      <c r="C136" s="16"/>
      <c r="D136" s="18"/>
      <c r="E136" s="16"/>
      <c r="F136" s="3"/>
      <c r="G136" s="12"/>
      <c r="H136" s="12"/>
      <c r="I136" s="3"/>
      <c r="J136" s="12"/>
      <c r="K136" s="12"/>
      <c r="L136" s="3"/>
      <c r="M136" s="12"/>
      <c r="N136" s="12"/>
      <c r="O136" s="3"/>
      <c r="P136" s="12"/>
      <c r="Q136" s="12"/>
      <c r="R136" s="3"/>
      <c r="S136" s="12"/>
      <c r="T136" s="12"/>
      <c r="U136" s="3"/>
      <c r="V136" s="12"/>
      <c r="W136" s="12"/>
      <c r="X136" s="3"/>
      <c r="Y136" s="12"/>
      <c r="Z136" s="12"/>
      <c r="AA136" s="3"/>
      <c r="AB136" s="12"/>
      <c r="AC136" s="12"/>
      <c r="AD136" s="3"/>
      <c r="AE136" s="12"/>
      <c r="AF136" s="12"/>
      <c r="AG136" s="3"/>
      <c r="AH136" s="12"/>
      <c r="AI136" s="12"/>
      <c r="AJ136" s="3"/>
    </row>
    <row r="137" spans="1:36" ht="20.25">
      <c r="A137" s="38" t="s">
        <v>6</v>
      </c>
      <c r="B137" s="38" t="s">
        <v>5</v>
      </c>
      <c r="C137" s="39" t="s">
        <v>47</v>
      </c>
      <c r="D137" s="40"/>
      <c r="E137" s="41"/>
      <c r="F137" s="3"/>
      <c r="G137" s="12"/>
      <c r="H137" s="12"/>
      <c r="I137" s="3"/>
      <c r="J137" s="12"/>
      <c r="K137" s="12"/>
      <c r="L137" s="3"/>
      <c r="M137" s="12"/>
      <c r="N137" s="12"/>
      <c r="O137" s="3"/>
      <c r="P137" s="12"/>
      <c r="Q137" s="12"/>
      <c r="R137" s="3"/>
      <c r="S137" s="12"/>
      <c r="T137" s="12"/>
      <c r="U137" s="3"/>
      <c r="V137" s="12"/>
      <c r="W137" s="12"/>
      <c r="X137" s="3"/>
      <c r="Y137" s="12"/>
      <c r="Z137" s="12"/>
      <c r="AA137" s="3"/>
      <c r="AB137" s="12"/>
      <c r="AC137" s="12"/>
      <c r="AD137" s="3"/>
      <c r="AE137" s="12"/>
      <c r="AF137" s="12"/>
      <c r="AG137" s="3"/>
      <c r="AH137" s="12"/>
      <c r="AI137" s="12"/>
      <c r="AJ137" s="3"/>
    </row>
    <row r="138" spans="1:36" ht="20.25">
      <c r="A138" s="45">
        <v>5179</v>
      </c>
      <c r="B138" s="45">
        <v>6409</v>
      </c>
      <c r="C138" s="16" t="s">
        <v>16</v>
      </c>
      <c r="D138" s="17"/>
      <c r="E138" s="16">
        <v>4</v>
      </c>
      <c r="F138" s="3"/>
      <c r="G138" s="12"/>
      <c r="H138" s="12"/>
      <c r="I138" s="3"/>
      <c r="J138" s="12"/>
      <c r="K138" s="12"/>
      <c r="L138" s="3"/>
      <c r="M138" s="12"/>
      <c r="N138" s="12"/>
      <c r="O138" s="3"/>
      <c r="P138" s="12"/>
      <c r="Q138" s="12"/>
      <c r="R138" s="3"/>
      <c r="S138" s="12"/>
      <c r="T138" s="12"/>
      <c r="U138" s="3"/>
      <c r="V138" s="12"/>
      <c r="W138" s="12"/>
      <c r="X138" s="3"/>
      <c r="Y138" s="12"/>
      <c r="Z138" s="12"/>
      <c r="AA138" s="3"/>
      <c r="AB138" s="12"/>
      <c r="AC138" s="12"/>
      <c r="AD138" s="3"/>
      <c r="AE138" s="12"/>
      <c r="AF138" s="12"/>
      <c r="AG138" s="3"/>
      <c r="AH138" s="12"/>
      <c r="AI138" s="12"/>
      <c r="AJ138" s="3"/>
    </row>
    <row r="139" spans="1:36" ht="20.25">
      <c r="A139" s="45">
        <v>5179</v>
      </c>
      <c r="B139" s="18">
        <v>6409</v>
      </c>
      <c r="C139" s="16" t="s">
        <v>15</v>
      </c>
      <c r="D139" s="17"/>
      <c r="E139" s="16">
        <v>5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20.25">
      <c r="A140" s="45">
        <v>5329</v>
      </c>
      <c r="B140" s="42">
        <v>6409</v>
      </c>
      <c r="C140" s="59" t="s">
        <v>53</v>
      </c>
      <c r="D140" s="17"/>
      <c r="E140" s="16">
        <v>3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20.25">
      <c r="A141" s="20">
        <v>5329</v>
      </c>
      <c r="B141" s="42">
        <v>6409</v>
      </c>
      <c r="C141" s="18" t="s">
        <v>13</v>
      </c>
      <c r="D141" s="18"/>
      <c r="E141" s="16">
        <v>141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20.25">
      <c r="A142" s="20">
        <v>5179</v>
      </c>
      <c r="B142" s="20">
        <v>6409</v>
      </c>
      <c r="C142" s="18" t="s">
        <v>14</v>
      </c>
      <c r="D142" s="18"/>
      <c r="E142" s="16">
        <v>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20.25">
      <c r="A143" s="20"/>
      <c r="B143" s="20"/>
      <c r="C143" s="18"/>
      <c r="D143" s="18"/>
      <c r="E143" s="1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20.25">
      <c r="A144" s="45">
        <v>5909</v>
      </c>
      <c r="B144" s="42">
        <v>6409</v>
      </c>
      <c r="C144" s="64" t="s">
        <v>52</v>
      </c>
      <c r="D144" s="18"/>
      <c r="E144" s="46">
        <v>15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20.25">
      <c r="A145" s="12"/>
      <c r="B145" s="12"/>
      <c r="C145" s="12"/>
      <c r="D145" s="17"/>
      <c r="E145" s="17">
        <f>SUM(E120:E144)</f>
        <v>250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20.25">
      <c r="A146" s="12"/>
      <c r="B146" s="12"/>
      <c r="C146" s="12"/>
      <c r="D146" s="17"/>
      <c r="E146" s="1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20.25">
      <c r="A147" s="9">
        <v>5169</v>
      </c>
      <c r="B147" s="9">
        <v>6171</v>
      </c>
      <c r="C147" s="8" t="s">
        <v>48</v>
      </c>
      <c r="D147" s="3"/>
      <c r="E147" s="3">
        <v>60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20.25">
      <c r="A149" s="3"/>
      <c r="B149" s="3"/>
      <c r="C149" s="3" t="s">
        <v>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7:35" ht="20.25">
      <c r="G164" s="3"/>
      <c r="H164" s="3"/>
      <c r="J164" s="3"/>
      <c r="K164" s="3"/>
      <c r="M164" s="3"/>
      <c r="N164" s="3"/>
      <c r="P164" s="3"/>
      <c r="Q164" s="3"/>
      <c r="S164" s="3"/>
      <c r="T164" s="3"/>
      <c r="V164" s="3"/>
      <c r="W164" s="3"/>
      <c r="Y164" s="3"/>
      <c r="Z164" s="3"/>
      <c r="AB164" s="3"/>
      <c r="AC164" s="3"/>
      <c r="AE164" s="3"/>
      <c r="AF164" s="3"/>
      <c r="AH164" s="3"/>
      <c r="AI164" s="3"/>
    </row>
    <row r="165" spans="7:35" ht="20.25">
      <c r="G165" s="3"/>
      <c r="H165" s="3"/>
      <c r="J165" s="3"/>
      <c r="K165" s="3"/>
      <c r="M165" s="3"/>
      <c r="N165" s="3"/>
      <c r="P165" s="3"/>
      <c r="Q165" s="3"/>
      <c r="S165" s="3"/>
      <c r="T165" s="3"/>
      <c r="V165" s="3"/>
      <c r="W165" s="3"/>
      <c r="Y165" s="3"/>
      <c r="Z165" s="3"/>
      <c r="AB165" s="3"/>
      <c r="AC165" s="3"/>
      <c r="AE165" s="3"/>
      <c r="AF165" s="3"/>
      <c r="AH165" s="3"/>
      <c r="AI165" s="3"/>
    </row>
    <row r="166" spans="7:35" ht="20.25">
      <c r="G166" s="3"/>
      <c r="H166" s="3"/>
      <c r="J166" s="3"/>
      <c r="K166" s="3"/>
      <c r="M166" s="3"/>
      <c r="N166" s="3"/>
      <c r="P166" s="3"/>
      <c r="Q166" s="3"/>
      <c r="S166" s="3"/>
      <c r="T166" s="3"/>
      <c r="V166" s="3"/>
      <c r="W166" s="3"/>
      <c r="Y166" s="3"/>
      <c r="Z166" s="3"/>
      <c r="AB166" s="3"/>
      <c r="AC166" s="3"/>
      <c r="AE166" s="3"/>
      <c r="AF166" s="3"/>
      <c r="AH166" s="3"/>
      <c r="AI166" s="3"/>
    </row>
  </sheetData>
  <sheetProtection/>
  <mergeCells count="23">
    <mergeCell ref="AK58:AN58"/>
    <mergeCell ref="AK25:AN25"/>
    <mergeCell ref="AK55:AN55"/>
    <mergeCell ref="AK73:AR73"/>
    <mergeCell ref="A103:C103"/>
    <mergeCell ref="G1:H1"/>
    <mergeCell ref="J1:K1"/>
    <mergeCell ref="M1:N1"/>
    <mergeCell ref="A101:C101"/>
    <mergeCell ref="AK74:AU74"/>
    <mergeCell ref="AK31:AR31"/>
    <mergeCell ref="AH1:AI1"/>
    <mergeCell ref="AB1:AC1"/>
    <mergeCell ref="Y1:Z1"/>
    <mergeCell ref="AK35:AM35"/>
    <mergeCell ref="AK36:AM36"/>
    <mergeCell ref="AK54:AQ54"/>
    <mergeCell ref="AK48:AO48"/>
    <mergeCell ref="P1:Q1"/>
    <mergeCell ref="V1:W1"/>
    <mergeCell ref="S1:T1"/>
    <mergeCell ref="AK43:AN43"/>
    <mergeCell ref="AE1:AF1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8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H24" sqref="H24"/>
    </sheetView>
  </sheetViews>
  <sheetFormatPr defaultColWidth="9.140625" defaultRowHeight="12.75"/>
  <cols>
    <col min="8" max="8" width="60.7109375" style="0" bestFit="1" customWidth="1"/>
  </cols>
  <sheetData>
    <row r="2" spans="1:7" ht="12.75">
      <c r="A2" s="157" t="s">
        <v>177</v>
      </c>
      <c r="B2" s="157"/>
      <c r="C2" s="157"/>
      <c r="D2" s="157"/>
      <c r="E2" s="157"/>
      <c r="F2" s="157"/>
      <c r="G2" s="157"/>
    </row>
    <row r="4" spans="1:10" ht="12.75">
      <c r="A4" s="108" t="s">
        <v>161</v>
      </c>
      <c r="B4" s="108" t="s">
        <v>162</v>
      </c>
      <c r="C4" s="108" t="s">
        <v>160</v>
      </c>
      <c r="D4" s="108" t="s">
        <v>159</v>
      </c>
      <c r="E4" s="108" t="s">
        <v>158</v>
      </c>
      <c r="F4" s="108" t="s">
        <v>175</v>
      </c>
      <c r="G4" s="108" t="s">
        <v>176</v>
      </c>
      <c r="H4" s="108" t="s">
        <v>171</v>
      </c>
      <c r="I4" s="108" t="s">
        <v>175</v>
      </c>
      <c r="J4" s="108" t="s">
        <v>176</v>
      </c>
    </row>
    <row r="5" spans="1:10" ht="12.75">
      <c r="A5" s="106">
        <v>231</v>
      </c>
      <c r="B5" s="106">
        <v>11</v>
      </c>
      <c r="C5" s="106"/>
      <c r="D5" s="106">
        <v>4116</v>
      </c>
      <c r="E5" s="106">
        <v>14004</v>
      </c>
      <c r="F5" s="106">
        <v>49921</v>
      </c>
      <c r="G5" s="106">
        <v>0</v>
      </c>
      <c r="H5" s="106" t="s">
        <v>155</v>
      </c>
      <c r="I5" s="108">
        <v>50000</v>
      </c>
      <c r="J5" s="108">
        <v>0</v>
      </c>
    </row>
    <row r="6" spans="1:10" ht="12.75">
      <c r="A6" s="106">
        <v>231</v>
      </c>
      <c r="B6" s="106">
        <v>10</v>
      </c>
      <c r="C6" s="106"/>
      <c r="D6" s="106">
        <v>4122</v>
      </c>
      <c r="E6" s="106">
        <v>20</v>
      </c>
      <c r="F6" s="106">
        <v>71600</v>
      </c>
      <c r="G6" s="106">
        <v>0</v>
      </c>
      <c r="H6" s="106" t="s">
        <v>156</v>
      </c>
      <c r="I6" s="108">
        <v>72000</v>
      </c>
      <c r="J6" s="108">
        <v>0</v>
      </c>
    </row>
    <row r="7" spans="1:10" ht="12.75">
      <c r="A7" s="106">
        <v>231</v>
      </c>
      <c r="B7" s="106">
        <v>11</v>
      </c>
      <c r="C7" s="106"/>
      <c r="D7" s="106">
        <v>4122</v>
      </c>
      <c r="E7" s="106">
        <v>70</v>
      </c>
      <c r="F7" s="106">
        <v>55200</v>
      </c>
      <c r="G7" s="106">
        <v>0</v>
      </c>
      <c r="H7" s="106" t="s">
        <v>157</v>
      </c>
      <c r="I7" s="108">
        <v>55000</v>
      </c>
      <c r="J7" s="108">
        <v>0</v>
      </c>
    </row>
    <row r="8" spans="1:10" ht="12.75">
      <c r="A8" s="106"/>
      <c r="B8" s="106"/>
      <c r="C8" s="106"/>
      <c r="D8" s="106"/>
      <c r="E8" s="106"/>
      <c r="F8" s="106"/>
      <c r="G8" s="106"/>
      <c r="H8" s="106"/>
      <c r="I8" s="108"/>
      <c r="J8" s="108"/>
    </row>
    <row r="9" spans="1:10" ht="12.75">
      <c r="A9" s="112">
        <v>231</v>
      </c>
      <c r="B9" s="112">
        <v>10</v>
      </c>
      <c r="C9" s="112">
        <v>3113</v>
      </c>
      <c r="D9" s="113">
        <v>5336</v>
      </c>
      <c r="E9" s="112">
        <v>70</v>
      </c>
      <c r="F9" s="112">
        <v>0</v>
      </c>
      <c r="G9" s="112">
        <v>55200</v>
      </c>
      <c r="H9" s="116" t="s">
        <v>178</v>
      </c>
      <c r="I9" s="127">
        <v>0</v>
      </c>
      <c r="J9" s="127">
        <v>55000</v>
      </c>
    </row>
    <row r="10" spans="1:10" ht="12.75">
      <c r="A10" s="114">
        <v>231</v>
      </c>
      <c r="B10" s="114">
        <v>10</v>
      </c>
      <c r="C10" s="114">
        <v>5512</v>
      </c>
      <c r="D10" s="115">
        <v>5137</v>
      </c>
      <c r="E10" s="114">
        <v>20</v>
      </c>
      <c r="F10" s="114">
        <v>0</v>
      </c>
      <c r="G10" s="114">
        <v>14320</v>
      </c>
      <c r="H10" s="117" t="s">
        <v>180</v>
      </c>
      <c r="I10" s="128">
        <v>0</v>
      </c>
      <c r="J10" s="128">
        <v>14000</v>
      </c>
    </row>
    <row r="11" spans="1:10" ht="12.75">
      <c r="A11" s="114">
        <v>231</v>
      </c>
      <c r="B11" s="114">
        <v>10</v>
      </c>
      <c r="C11" s="114">
        <v>5512</v>
      </c>
      <c r="D11" s="115">
        <v>5132</v>
      </c>
      <c r="E11" s="114">
        <v>20</v>
      </c>
      <c r="F11" s="114">
        <v>0</v>
      </c>
      <c r="G11" s="114">
        <v>57280</v>
      </c>
      <c r="H11" s="117" t="s">
        <v>181</v>
      </c>
      <c r="I11" s="128">
        <v>0</v>
      </c>
      <c r="J11" s="128">
        <v>58000</v>
      </c>
    </row>
    <row r="12" spans="1:10" ht="12.75">
      <c r="A12" s="118">
        <v>231</v>
      </c>
      <c r="B12" s="118">
        <v>10</v>
      </c>
      <c r="C12" s="118">
        <v>5512</v>
      </c>
      <c r="D12" s="119">
        <v>5139</v>
      </c>
      <c r="E12" s="118">
        <v>14004</v>
      </c>
      <c r="F12" s="118">
        <v>0</v>
      </c>
      <c r="G12" s="118">
        <v>16959</v>
      </c>
      <c r="H12" s="120" t="s">
        <v>179</v>
      </c>
      <c r="I12" s="129">
        <v>0</v>
      </c>
      <c r="J12" s="129">
        <v>17000</v>
      </c>
    </row>
    <row r="13" spans="1:10" ht="12.75">
      <c r="A13" s="118">
        <v>231</v>
      </c>
      <c r="B13" s="118">
        <v>10</v>
      </c>
      <c r="C13" s="118">
        <v>5512</v>
      </c>
      <c r="D13" s="119">
        <v>5137</v>
      </c>
      <c r="E13" s="118">
        <v>14004</v>
      </c>
      <c r="F13" s="118">
        <v>0</v>
      </c>
      <c r="G13" s="118">
        <v>30427</v>
      </c>
      <c r="H13" s="120" t="s">
        <v>182</v>
      </c>
      <c r="I13" s="129">
        <v>0</v>
      </c>
      <c r="J13" s="129">
        <v>30000</v>
      </c>
    </row>
    <row r="14" spans="1:10" ht="12.75">
      <c r="A14" s="118">
        <v>231</v>
      </c>
      <c r="B14" s="118">
        <v>10</v>
      </c>
      <c r="C14" s="118">
        <v>5512</v>
      </c>
      <c r="D14" s="119">
        <v>5156</v>
      </c>
      <c r="E14" s="118">
        <v>14004</v>
      </c>
      <c r="F14" s="118">
        <v>0</v>
      </c>
      <c r="G14" s="118">
        <v>2535</v>
      </c>
      <c r="H14" s="120" t="s">
        <v>183</v>
      </c>
      <c r="I14" s="129">
        <v>0</v>
      </c>
      <c r="J14" s="129">
        <v>3000</v>
      </c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8"/>
      <c r="J15" s="108"/>
    </row>
    <row r="16" spans="1:10" ht="12.75">
      <c r="A16" s="106">
        <v>231</v>
      </c>
      <c r="B16" s="106">
        <v>10</v>
      </c>
      <c r="C16" s="106">
        <v>3111</v>
      </c>
      <c r="D16" s="107">
        <v>5171</v>
      </c>
      <c r="E16" s="106"/>
      <c r="F16" s="106">
        <v>0</v>
      </c>
      <c r="G16" s="106">
        <v>10000</v>
      </c>
      <c r="H16" s="107" t="s">
        <v>153</v>
      </c>
      <c r="I16" s="108">
        <v>0</v>
      </c>
      <c r="J16" s="108">
        <v>10000</v>
      </c>
    </row>
    <row r="17" spans="1:10" ht="12.75">
      <c r="A17" s="106">
        <v>231</v>
      </c>
      <c r="B17" s="106">
        <v>10</v>
      </c>
      <c r="C17" s="106">
        <v>3511</v>
      </c>
      <c r="D17" s="107">
        <v>5031</v>
      </c>
      <c r="E17" s="106"/>
      <c r="F17" s="106">
        <v>0</v>
      </c>
      <c r="G17" s="106">
        <v>10000</v>
      </c>
      <c r="H17" s="107" t="s">
        <v>166</v>
      </c>
      <c r="I17" s="108">
        <v>0</v>
      </c>
      <c r="J17" s="108">
        <v>10000</v>
      </c>
    </row>
    <row r="18" spans="1:10" ht="12.75">
      <c r="A18" s="106">
        <v>231</v>
      </c>
      <c r="B18" s="106">
        <v>10</v>
      </c>
      <c r="C18" s="106">
        <v>3522</v>
      </c>
      <c r="D18" s="107">
        <v>5213</v>
      </c>
      <c r="E18" s="106"/>
      <c r="F18" s="106">
        <v>0</v>
      </c>
      <c r="G18" s="106">
        <v>2000</v>
      </c>
      <c r="H18" s="107" t="s">
        <v>172</v>
      </c>
      <c r="I18" s="108">
        <v>0</v>
      </c>
      <c r="J18" s="108">
        <v>2000</v>
      </c>
    </row>
    <row r="19" spans="1:10" ht="12.75">
      <c r="A19" s="106">
        <v>231</v>
      </c>
      <c r="B19" s="106">
        <v>10</v>
      </c>
      <c r="C19" s="106">
        <v>3631</v>
      </c>
      <c r="D19" s="107">
        <v>5171</v>
      </c>
      <c r="E19" s="106"/>
      <c r="F19" s="106">
        <v>0</v>
      </c>
      <c r="G19" s="106">
        <v>30000</v>
      </c>
      <c r="H19" s="107" t="s">
        <v>167</v>
      </c>
      <c r="I19" s="108">
        <v>0</v>
      </c>
      <c r="J19" s="108">
        <v>30000</v>
      </c>
    </row>
    <row r="20" spans="1:10" ht="12.75">
      <c r="A20" s="106">
        <v>231</v>
      </c>
      <c r="B20" s="106">
        <v>10</v>
      </c>
      <c r="C20" s="106">
        <v>3722</v>
      </c>
      <c r="D20" s="107">
        <v>5139</v>
      </c>
      <c r="E20" s="106"/>
      <c r="F20" s="106">
        <v>0</v>
      </c>
      <c r="G20" s="106">
        <v>30000</v>
      </c>
      <c r="H20" s="107" t="s">
        <v>168</v>
      </c>
      <c r="I20" s="108">
        <v>0</v>
      </c>
      <c r="J20" s="108">
        <v>30000</v>
      </c>
    </row>
    <row r="21" spans="1:10" ht="12.75">
      <c r="A21" s="106">
        <v>231</v>
      </c>
      <c r="B21" s="106">
        <v>10</v>
      </c>
      <c r="C21" s="106">
        <v>3722</v>
      </c>
      <c r="D21" s="107">
        <v>5169</v>
      </c>
      <c r="E21" s="106"/>
      <c r="F21" s="106">
        <v>0</v>
      </c>
      <c r="G21" s="106">
        <v>70000</v>
      </c>
      <c r="H21" s="107" t="s">
        <v>169</v>
      </c>
      <c r="I21" s="108">
        <v>0</v>
      </c>
      <c r="J21" s="108">
        <v>70000</v>
      </c>
    </row>
    <row r="22" spans="1:10" ht="12.75">
      <c r="A22" s="109">
        <v>231</v>
      </c>
      <c r="B22" s="109">
        <v>10</v>
      </c>
      <c r="C22" s="109">
        <v>3726</v>
      </c>
      <c r="D22" s="110">
        <v>5156</v>
      </c>
      <c r="E22" s="109"/>
      <c r="F22" s="109">
        <v>0</v>
      </c>
      <c r="G22" s="109">
        <v>50000</v>
      </c>
      <c r="H22" s="110" t="s">
        <v>170</v>
      </c>
      <c r="I22" s="130">
        <v>0</v>
      </c>
      <c r="J22" s="130">
        <v>50000</v>
      </c>
    </row>
    <row r="23" spans="1:10" ht="12.75">
      <c r="A23" s="132">
        <v>231</v>
      </c>
      <c r="B23" s="133">
        <v>10</v>
      </c>
      <c r="C23" s="133">
        <v>3341</v>
      </c>
      <c r="D23" s="134">
        <v>5169</v>
      </c>
      <c r="E23" s="133"/>
      <c r="F23" s="133">
        <v>0</v>
      </c>
      <c r="G23" s="133">
        <v>1000</v>
      </c>
      <c r="H23" s="135" t="s">
        <v>185</v>
      </c>
      <c r="I23" s="136">
        <v>0</v>
      </c>
      <c r="J23" s="136">
        <v>1000</v>
      </c>
    </row>
    <row r="24" spans="1:10" ht="13.5" thickBot="1">
      <c r="A24" s="132">
        <v>231</v>
      </c>
      <c r="B24" s="133">
        <v>10</v>
      </c>
      <c r="C24" s="133">
        <v>4350</v>
      </c>
      <c r="D24" s="134">
        <v>6349</v>
      </c>
      <c r="E24" s="133"/>
      <c r="F24" s="133">
        <v>0</v>
      </c>
      <c r="G24" s="133">
        <v>1000</v>
      </c>
      <c r="H24" s="135" t="s">
        <v>186</v>
      </c>
      <c r="I24" s="136">
        <v>0</v>
      </c>
      <c r="J24" s="136">
        <v>1000</v>
      </c>
    </row>
    <row r="25" spans="1:10" ht="12.75">
      <c r="A25" s="121"/>
      <c r="B25" s="122"/>
      <c r="C25" s="122"/>
      <c r="D25" s="122"/>
      <c r="E25" s="122"/>
      <c r="F25" s="122">
        <v>279</v>
      </c>
      <c r="G25" s="122">
        <v>0</v>
      </c>
      <c r="H25" s="123" t="s">
        <v>184</v>
      </c>
      <c r="I25" s="123"/>
      <c r="J25" s="123"/>
    </row>
    <row r="26" spans="1:10" ht="13.5" thickBot="1">
      <c r="A26" s="124"/>
      <c r="B26" s="125"/>
      <c r="C26" s="125"/>
      <c r="D26" s="125"/>
      <c r="E26" s="125"/>
      <c r="F26" s="125">
        <v>0</v>
      </c>
      <c r="G26" s="125">
        <v>279</v>
      </c>
      <c r="H26" s="126" t="s">
        <v>184</v>
      </c>
      <c r="I26" s="126"/>
      <c r="J26" s="126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31"/>
      <c r="J27" s="131"/>
    </row>
    <row r="28" spans="1:10" ht="12.75">
      <c r="A28" s="106">
        <v>231</v>
      </c>
      <c r="B28" s="106">
        <v>10</v>
      </c>
      <c r="C28" s="106">
        <v>6112</v>
      </c>
      <c r="D28" s="106">
        <v>5023</v>
      </c>
      <c r="E28" s="106"/>
      <c r="F28" s="106"/>
      <c r="G28" s="106">
        <v>-204000</v>
      </c>
      <c r="H28" s="107" t="s">
        <v>174</v>
      </c>
      <c r="I28" s="108">
        <v>0</v>
      </c>
      <c r="J28" s="108">
        <v>-204000</v>
      </c>
    </row>
    <row r="30" spans="6:10" ht="12.75">
      <c r="F30" s="108">
        <f>SUM(F5:F28)</f>
        <v>177000</v>
      </c>
      <c r="G30" s="108">
        <f>SUM(G5:G28)</f>
        <v>177000</v>
      </c>
      <c r="H30" s="106"/>
      <c r="I30" s="108">
        <f>SUM(I5:I28)</f>
        <v>177000</v>
      </c>
      <c r="J30" s="108">
        <f>SUM(J5:J28)</f>
        <v>177000</v>
      </c>
    </row>
    <row r="35" ht="12.75">
      <c r="H35" t="s">
        <v>187</v>
      </c>
    </row>
  </sheetData>
  <sheetProtection/>
  <mergeCells count="1">
    <mergeCell ref="A2:G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2018-12-13T06:47:02Z</cp:lastPrinted>
  <dcterms:created xsi:type="dcterms:W3CDTF">2008-01-04T11:23:13Z</dcterms:created>
  <dcterms:modified xsi:type="dcterms:W3CDTF">2018-12-13T06:56:29Z</dcterms:modified>
  <cp:category/>
  <cp:version/>
  <cp:contentType/>
  <cp:contentStatus/>
</cp:coreProperties>
</file>