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<sst xmlns="http://schemas.openxmlformats.org/spreadsheetml/2006/main" count="187" uniqueCount="154">
  <si>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</si>
  <si>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</si>
  <si>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</si>
  <si>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</si>
  <si>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</si>
  <si>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</si>
  <si>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</si>
  <si>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</si>
  <si>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</si>
  <si>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</si>
  <si>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</si>
  <si>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</si>
  <si>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</si>
  <si>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</si>
  <si>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</si>
  <si>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</si>
  <si>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</si>
  <si>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</si>
  <si>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</si>
  <si>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</si>
  <si>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</si>
  <si>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</si>
  <si>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</si>
  <si>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</si>
  <si>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</si>
  <si>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</si>
  <si>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</si>
  <si>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</si>
  <si>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</si>
  <si>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</si>
  <si>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</si>
  <si>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</si>
  <si>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</si>
  <si>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</si>
  <si>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</si>
  <si>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</si>
  <si>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</si>
  <si>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</si>
  <si>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</si>
  <si>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</si>
  <si>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</si>
  <si>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</si>
  <si>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</si>
  <si>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</si>
  <si>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</si>
  <si>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</si>
  <si>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</si>
  <si>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</si>
  <si>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</si>
  <si>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</si>
  <si>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</si>
  <si>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</si>
  <si>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</si>
  <si>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</si>
  <si>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</si>
  <si>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</si>
  <si>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</si>
  <si>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</si>
  <si>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</si>
  <si>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</si>
  <si>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</si>
  <si>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</si>
  <si>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</si>
  <si>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</si>
  <si>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</si>
  <si>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</si>
  <si>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</si>
  <si>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</si>
  <si>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</si>
  <si>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</si>
  <si>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</si>
  <si>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</si>
  <si>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</si>
  <si>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</si>
  <si>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</si>
  <si>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</si>
  <si>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</si>
  <si>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</si>
  <si>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</si>
  <si>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</si>
  <si>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</si>
  <si>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</si>
  <si>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</si>
  <si>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</si>
  <si>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</si>
  <si>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</si>
  <si>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</si>
  <si>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</si>
  <si>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</si>
  <si>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</si>
  <si>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</si>
  <si>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</si>
  <si>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</si>
  <si>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</si>
  <si>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</si>
  <si>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</si>
  <si>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</si>
  <si>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</si>
  <si>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</si>
  <si>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</si>
  <si>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</si>
  <si>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</si>
  <si>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</si>
  <si>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</si>
  <si>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</si>
  <si>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</si>
  <si>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</si>
  <si>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</si>
  <si>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</si>
  <si>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</si>
  <si>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</si>
  <si>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</si>
  <si>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</si>
  <si>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</si>
  <si>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</si>
  <si>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</si>
  <si>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</si>
  <si>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</si>
  <si>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</si>
  <si>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</si>
  <si>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</si>
  <si>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</si>
  <si>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</si>
  <si>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</si>
  <si>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</si>
  <si>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</si>
  <si>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</si>
  <si>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</si>
  <si>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</si>
  <si>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</si>
  <si>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</si>
  <si>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</si>
  <si>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</si>
  <si>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</si>
  <si>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t>Terénní vozidlo pro JSDHO JOP III</t>
  </si>
  <si>
    <t>INV. Příspěvek SOH na odpočívadla a infopanely CBVV</t>
  </si>
  <si>
    <t>Rekontrukce VO</t>
  </si>
  <si>
    <t>Úpravy taneční kolo</t>
  </si>
  <si>
    <t>Rozpočtové opatření č. 2</t>
  </si>
  <si>
    <t>Rozpočtové opatření č. 3</t>
  </si>
  <si>
    <t>Vyvěšeno dne: 31.7.2023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</si>
  <si>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příjmu z DPPO - obec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</si>
  <si>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příjmů z užití veřejného prostranství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</si>
  <si>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přesun dotace na vybavení sálu KD</t>
    </r>
  </si>
  <si>
    <r>
      <t xml:space="preserve">Výdaj: </t>
    </r>
    <r>
      <rPr>
        <sz val="12"/>
        <rFont val="Arial"/>
        <family val="2"/>
      </rPr>
      <t>přesun dotace na vybavení sálu KD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</si>
  <si>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příjmů z pronájmu - pohřebnictví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</si>
  <si>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 výdajů na rekonstrukci VO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</si>
  <si>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DDHM, služby, snížení materiál - zájm. čin. v kultuře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</si>
  <si>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 výdajů na platy, SP, ZP - zdravotní středisko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</si>
  <si>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DDHM, plyn, služby, opravy, el.energie - byty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</si>
  <si>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DDHM, materiál - nebyty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</si>
  <si>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kom. služby a územní rozvoj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</si>
  <si>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ost. osobní výdaje- veřejná zeleň 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</si>
  <si>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na platby krajům, obcím a st.fondům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</si>
</sst>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2"/>
  <sheetViews>
    <sheetView tabSelected="1" zoomScale="85" zoomScaleNormal="85" zoomScalePageLayoutView="0" workbookViewId="0" topLeftCell="A1">
      <selection activeCell="Z21" sqref="Z21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customWidth="1"/>
    <col min="15" max="15" width="10.7109375" style="3" bestFit="1" customWidth="1"/>
    <col min="16" max="16" width="2.00390625" style="65" customWidth="1"/>
    <col min="17" max="18" width="15.140625" style="3" customWidth="1"/>
    <col min="19" max="30" width="9.140625" style="0" customWidth="1"/>
  </cols>
  <sheetData>
    <row r="1" spans="8:18" ht="20.25" customHeight="1">
      <c r="H1" s="118" t="s">
        <v>125</v>
      </c>
      <c r="I1" s="118"/>
      <c r="K1" s="118" t="s">
        <v>138</v>
      </c>
      <c r="L1" s="118"/>
      <c r="N1" s="118" t="s">
        <v>139</v>
      </c>
      <c r="O1" s="118"/>
      <c r="Q1" s="118" t="s">
        <v>126</v>
      </c>
      <c r="R1" s="120"/>
    </row>
    <row r="2" spans="3:18" ht="21" customHeight="1" thickBot="1">
      <c r="C2" s="4" t="s">
        <v>124</v>
      </c>
      <c r="E2" s="126">
        <v>2023</v>
      </c>
      <c r="F2" s="127"/>
      <c r="G2" s="9"/>
      <c r="H2" s="119"/>
      <c r="I2" s="119"/>
      <c r="J2" s="9"/>
      <c r="K2" s="119"/>
      <c r="L2" s="119"/>
      <c r="M2" s="9"/>
      <c r="N2" s="119"/>
      <c r="O2" s="119"/>
      <c r="P2" s="9"/>
      <c r="Q2" s="121"/>
      <c r="R2" s="121"/>
    </row>
    <row r="3" spans="3:18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  <c r="M3" s="9"/>
      <c r="N3" s="7" t="s">
        <v>23</v>
      </c>
      <c r="O3" s="8" t="s">
        <v>49</v>
      </c>
      <c r="P3" s="9"/>
      <c r="Q3" s="7" t="s">
        <v>23</v>
      </c>
      <c r="R3" s="8" t="s">
        <v>49</v>
      </c>
    </row>
    <row r="4" spans="2:18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</row>
    <row r="5" spans="2:19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>
        <f aca="true" t="shared" si="0" ref="Q5:Q19">SUM(E5)</f>
        <v>4845</v>
      </c>
      <c r="R5" s="70"/>
      <c r="S5" s="108"/>
    </row>
    <row r="6" spans="2:19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69">
        <f t="shared" si="0"/>
        <v>300</v>
      </c>
      <c r="R6" s="14"/>
      <c r="S6" s="108"/>
    </row>
    <row r="7" spans="2:19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69">
        <f t="shared" si="0"/>
        <v>974</v>
      </c>
      <c r="R7" s="14"/>
      <c r="S7" s="108"/>
    </row>
    <row r="8" spans="2:19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69">
        <f t="shared" si="0"/>
        <v>6632</v>
      </c>
      <c r="R8" s="14"/>
      <c r="S8" s="108"/>
    </row>
    <row r="9" spans="2:19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>
        <v>617</v>
      </c>
      <c r="O9" s="14"/>
      <c r="P9" s="64"/>
      <c r="Q9" s="69">
        <f>SUM(N9)</f>
        <v>617</v>
      </c>
      <c r="R9" s="14"/>
      <c r="S9" s="108" t="s">
        <v>141</v>
      </c>
    </row>
    <row r="10" spans="2:19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69">
        <f t="shared" si="0"/>
        <v>15587</v>
      </c>
      <c r="R10" s="14"/>
      <c r="S10" s="108"/>
    </row>
    <row r="11" spans="2:19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69">
        <f t="shared" si="0"/>
        <v>2</v>
      </c>
      <c r="R11" s="14"/>
      <c r="S11" s="108"/>
    </row>
    <row r="12" spans="2:19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69">
        <f t="shared" si="0"/>
        <v>0</v>
      </c>
      <c r="R12" s="14"/>
      <c r="S12" s="108"/>
    </row>
    <row r="13" spans="2:19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69">
        <f t="shared" si="0"/>
        <v>31</v>
      </c>
      <c r="R13" s="14"/>
      <c r="S13" s="108"/>
    </row>
    <row r="14" spans="2:19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69">
        <f t="shared" si="0"/>
        <v>864</v>
      </c>
      <c r="R14" s="14"/>
      <c r="S14" s="108"/>
    </row>
    <row r="15" spans="2:19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69">
        <f>SUM(E15,N15)</f>
        <v>27</v>
      </c>
      <c r="R15" s="14"/>
      <c r="S15" s="108" t="s">
        <v>142</v>
      </c>
    </row>
    <row r="16" spans="2:24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69">
        <f t="shared" si="0"/>
        <v>20</v>
      </c>
      <c r="R16" s="14"/>
      <c r="S16" s="108"/>
      <c r="X16" t="s">
        <v>3</v>
      </c>
    </row>
    <row r="17" spans="2:19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69">
        <f t="shared" si="0"/>
        <v>200</v>
      </c>
      <c r="R17" s="14"/>
      <c r="S17" s="108"/>
    </row>
    <row r="18" spans="2:19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69">
        <f t="shared" si="0"/>
        <v>980</v>
      </c>
      <c r="R18" s="14"/>
      <c r="S18" s="108"/>
    </row>
    <row r="19" spans="2:19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28"/>
      <c r="L19" s="14"/>
      <c r="M19" s="64"/>
      <c r="N19" s="28"/>
      <c r="O19" s="14"/>
      <c r="P19" s="64"/>
      <c r="Q19" s="69">
        <f t="shared" si="0"/>
        <v>300</v>
      </c>
      <c r="R19" s="14"/>
      <c r="S19" s="108"/>
    </row>
    <row r="20" spans="2:19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SUM(K5:K18)</f>
        <v>0</v>
      </c>
      <c r="L20" s="73">
        <f>SUM(L5:L18)</f>
        <v>0</v>
      </c>
      <c r="M20" s="64"/>
      <c r="N20" s="62">
        <f>SUM(N5:N18)</f>
        <v>619</v>
      </c>
      <c r="O20" s="73">
        <f>SUM(O5:O18)</f>
        <v>0</v>
      </c>
      <c r="P20" s="64"/>
      <c r="Q20" s="62">
        <f>SUM(Q5:Q19)</f>
        <v>31379</v>
      </c>
      <c r="R20" s="73">
        <f>SUM(R5:R18)</f>
        <v>0</v>
      </c>
      <c r="S20" s="108"/>
    </row>
    <row r="21" spans="2:19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>
        <f>SUM(E21)</f>
        <v>39</v>
      </c>
      <c r="R21" s="14"/>
      <c r="S21" s="108"/>
    </row>
    <row r="22" spans="2:19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 t="e">
        <f>SUM(E22,#REF!)</f>
        <v>#REF!</v>
      </c>
      <c r="R22" s="14"/>
      <c r="S22" s="108"/>
    </row>
    <row r="23" spans="2:19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>
        <f>SUM(E23)</f>
        <v>620</v>
      </c>
      <c r="R23" s="14"/>
      <c r="S23" s="108"/>
    </row>
    <row r="24" spans="2:19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/>
      <c r="L24" s="14"/>
      <c r="M24" s="64"/>
      <c r="N24" s="28"/>
      <c r="O24" s="14"/>
      <c r="P24" s="64"/>
      <c r="Q24" s="28" t="e">
        <f>SUM(E24,#REF!)</f>
        <v>#REF!</v>
      </c>
      <c r="R24" s="14"/>
      <c r="S24" s="108"/>
    </row>
    <row r="25" spans="2:19" ht="20.25" customHeight="1">
      <c r="B25" s="12"/>
      <c r="C25" s="15">
        <v>4113</v>
      </c>
      <c r="D25" s="15" t="s">
        <v>31</v>
      </c>
      <c r="E25" s="28">
        <v>0</v>
      </c>
      <c r="F25" s="14"/>
      <c r="G25" s="64"/>
      <c r="H25" s="28"/>
      <c r="I25" s="14"/>
      <c r="J25" s="64"/>
      <c r="K25" s="28"/>
      <c r="L25" s="14"/>
      <c r="M25" s="64"/>
      <c r="N25" s="28">
        <v>200</v>
      </c>
      <c r="O25" s="14"/>
      <c r="P25" s="64"/>
      <c r="Q25" s="28">
        <f>SUM(N25)</f>
        <v>200</v>
      </c>
      <c r="R25" s="14"/>
      <c r="S25" s="108" t="s">
        <v>143</v>
      </c>
    </row>
    <row r="26" spans="2:19" ht="20.25">
      <c r="B26" s="12"/>
      <c r="C26" s="15">
        <v>4116</v>
      </c>
      <c r="D26" s="15" t="s">
        <v>33</v>
      </c>
      <c r="E26" s="28">
        <v>200</v>
      </c>
      <c r="F26" s="14"/>
      <c r="G26" s="64"/>
      <c r="H26" s="28">
        <v>462</v>
      </c>
      <c r="I26" s="14"/>
      <c r="J26" s="64"/>
      <c r="K26" s="28">
        <v>199</v>
      </c>
      <c r="L26" s="14"/>
      <c r="M26" s="64"/>
      <c r="N26" s="28">
        <v>-200</v>
      </c>
      <c r="O26" s="14"/>
      <c r="P26" s="64"/>
      <c r="Q26" s="28">
        <f>SUM(E26,H26,K26,N26)</f>
        <v>661</v>
      </c>
      <c r="R26" s="14"/>
      <c r="S26" s="117" t="s">
        <v>144</v>
      </c>
    </row>
    <row r="27" spans="2:19" ht="20.25" customHeight="1" hidden="1">
      <c r="B27" s="12"/>
      <c r="C27" s="15">
        <v>4121</v>
      </c>
      <c r="D27" s="15" t="s">
        <v>34</v>
      </c>
      <c r="E27" s="28"/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 t="e">
        <f>SUM(E27,#REF!)</f>
        <v>#REF!</v>
      </c>
      <c r="R27" s="14"/>
      <c r="S27" s="108"/>
    </row>
    <row r="28" spans="2:19" ht="20.25" customHeight="1" hidden="1">
      <c r="B28" s="12"/>
      <c r="C28" s="15">
        <v>4122</v>
      </c>
      <c r="D28" s="15" t="s">
        <v>35</v>
      </c>
      <c r="E28" s="28"/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 t="e">
        <f>SUM(E28,#REF!)</f>
        <v>#REF!</v>
      </c>
      <c r="R28" s="14"/>
      <c r="S28" s="108"/>
    </row>
    <row r="29" spans="2:19" ht="20.25">
      <c r="B29" s="12"/>
      <c r="C29" s="15">
        <v>4121</v>
      </c>
      <c r="D29" s="15" t="s">
        <v>88</v>
      </c>
      <c r="E29" s="28">
        <v>37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>
        <f>SUM(E29)</f>
        <v>37</v>
      </c>
      <c r="R29" s="14"/>
      <c r="S29" s="108"/>
    </row>
    <row r="30" spans="2:19" ht="20.25">
      <c r="B30" s="12"/>
      <c r="C30" s="15">
        <v>4122</v>
      </c>
      <c r="D30" s="15" t="s">
        <v>44</v>
      </c>
      <c r="E30" s="28">
        <v>100</v>
      </c>
      <c r="F30" s="14"/>
      <c r="G30" s="64"/>
      <c r="H30" s="28"/>
      <c r="I30" s="14"/>
      <c r="J30" s="64"/>
      <c r="K30" s="28"/>
      <c r="L30" s="14"/>
      <c r="M30" s="64"/>
      <c r="N30" s="28"/>
      <c r="O30" s="14"/>
      <c r="P30" s="64"/>
      <c r="Q30" s="28">
        <f>SUM(E30)</f>
        <v>100</v>
      </c>
      <c r="R30" s="14"/>
      <c r="S30" s="108"/>
    </row>
    <row r="31" spans="2:19" ht="20.25">
      <c r="B31" s="12"/>
      <c r="C31" s="15">
        <v>4222</v>
      </c>
      <c r="D31" s="15" t="s">
        <v>130</v>
      </c>
      <c r="E31" s="114">
        <v>0</v>
      </c>
      <c r="F31" s="109"/>
      <c r="G31" s="64"/>
      <c r="H31" s="114"/>
      <c r="I31" s="109"/>
      <c r="J31" s="64"/>
      <c r="K31" s="114"/>
      <c r="L31" s="109"/>
      <c r="M31" s="64"/>
      <c r="N31" s="114"/>
      <c r="O31" s="109"/>
      <c r="P31" s="64"/>
      <c r="Q31" s="114">
        <f>SUM(E31)</f>
        <v>0</v>
      </c>
      <c r="R31" s="109"/>
      <c r="S31" s="108"/>
    </row>
    <row r="32" spans="2:19" ht="21" thickBot="1">
      <c r="B32" s="12"/>
      <c r="C32" s="15"/>
      <c r="D32" s="19" t="s">
        <v>32</v>
      </c>
      <c r="E32" s="32">
        <f>SUM(E21:E31)</f>
        <v>996</v>
      </c>
      <c r="F32" s="63"/>
      <c r="G32" s="64"/>
      <c r="H32" s="32">
        <f>SUM(H21:H31)</f>
        <v>462</v>
      </c>
      <c r="I32" s="63">
        <f>SUM(I21:I30)</f>
        <v>0</v>
      </c>
      <c r="J32" s="64"/>
      <c r="K32" s="32">
        <f>SUM(K21:K31)</f>
        <v>199</v>
      </c>
      <c r="L32" s="63">
        <f>SUM(L21:L30)</f>
        <v>0</v>
      </c>
      <c r="M32" s="64"/>
      <c r="N32" s="32">
        <f>SUM(N21:N31)</f>
        <v>0</v>
      </c>
      <c r="O32" s="63">
        <f>SUM(O21:O30)</f>
        <v>0</v>
      </c>
      <c r="P32" s="64"/>
      <c r="Q32" s="32">
        <f>SUM(E32,H32,K32)</f>
        <v>1657</v>
      </c>
      <c r="R32" s="63">
        <f>SUM(R21:R30)</f>
        <v>0</v>
      </c>
      <c r="S32" s="108"/>
    </row>
    <row r="33" spans="2:19" ht="9" customHeight="1" thickBot="1">
      <c r="B33" s="21"/>
      <c r="C33" s="22"/>
      <c r="D33" s="23"/>
      <c r="G33" s="64"/>
      <c r="J33" s="64"/>
      <c r="M33" s="64"/>
      <c r="P33" s="64"/>
      <c r="S33" s="108"/>
    </row>
    <row r="34" spans="2:19" ht="20.25">
      <c r="B34" s="12"/>
      <c r="C34" s="15"/>
      <c r="D34" s="20" t="s">
        <v>55</v>
      </c>
      <c r="E34" s="24"/>
      <c r="F34" s="25"/>
      <c r="G34" s="64"/>
      <c r="H34" s="24"/>
      <c r="I34" s="25"/>
      <c r="J34" s="64"/>
      <c r="K34" s="24"/>
      <c r="L34" s="25"/>
      <c r="M34" s="64"/>
      <c r="N34" s="24"/>
      <c r="O34" s="25"/>
      <c r="P34" s="64"/>
      <c r="Q34" s="24"/>
      <c r="R34" s="25"/>
      <c r="S34" s="108"/>
    </row>
    <row r="35" spans="2:19" ht="20.25">
      <c r="B35" s="12">
        <v>1032</v>
      </c>
      <c r="C35" s="12"/>
      <c r="D35" s="13" t="s">
        <v>43</v>
      </c>
      <c r="E35" s="26">
        <v>200</v>
      </c>
      <c r="F35" s="27">
        <v>845</v>
      </c>
      <c r="G35" s="64"/>
      <c r="H35" s="26"/>
      <c r="I35" s="27"/>
      <c r="J35" s="64"/>
      <c r="K35" s="26"/>
      <c r="L35" s="27">
        <v>123</v>
      </c>
      <c r="M35" s="64"/>
      <c r="N35" s="26"/>
      <c r="O35" s="27"/>
      <c r="P35" s="64"/>
      <c r="Q35" s="26">
        <f>SUM(E35)</f>
        <v>200</v>
      </c>
      <c r="R35" s="27">
        <f>SUM(F35,L35)</f>
        <v>968</v>
      </c>
      <c r="S35" s="108"/>
    </row>
    <row r="36" spans="2:19" ht="21.75" customHeight="1">
      <c r="B36" s="12">
        <v>2212</v>
      </c>
      <c r="C36" s="12"/>
      <c r="D36" s="13" t="s">
        <v>71</v>
      </c>
      <c r="E36" s="28">
        <v>4</v>
      </c>
      <c r="F36" s="14">
        <v>600</v>
      </c>
      <c r="G36" s="64"/>
      <c r="H36" s="28"/>
      <c r="I36" s="14">
        <v>-48</v>
      </c>
      <c r="J36" s="64"/>
      <c r="K36" s="28"/>
      <c r="L36" s="14"/>
      <c r="M36" s="64"/>
      <c r="N36" s="28"/>
      <c r="O36" s="14"/>
      <c r="P36" s="64"/>
      <c r="Q36" s="26">
        <f aca="true" t="shared" si="1" ref="Q36:Q43">SUM(E36)</f>
        <v>4</v>
      </c>
      <c r="R36" s="27">
        <f>SUM(F36,I36)</f>
        <v>552</v>
      </c>
      <c r="S36" s="108"/>
    </row>
    <row r="37" spans="2:19" ht="20.25">
      <c r="B37" s="12">
        <v>2219</v>
      </c>
      <c r="C37" s="12"/>
      <c r="D37" s="13" t="s">
        <v>6</v>
      </c>
      <c r="E37" s="28">
        <v>0</v>
      </c>
      <c r="F37" s="27">
        <v>700</v>
      </c>
      <c r="G37" s="64"/>
      <c r="H37" s="28"/>
      <c r="I37" s="27"/>
      <c r="J37" s="64"/>
      <c r="K37" s="28"/>
      <c r="L37" s="27"/>
      <c r="M37" s="64"/>
      <c r="N37" s="28"/>
      <c r="O37" s="27"/>
      <c r="P37" s="64"/>
      <c r="Q37" s="26">
        <f t="shared" si="1"/>
        <v>0</v>
      </c>
      <c r="R37" s="27">
        <f aca="true" t="shared" si="2" ref="R37:R42">SUM(F37)</f>
        <v>700</v>
      </c>
      <c r="S37" s="108"/>
    </row>
    <row r="38" spans="2:19" ht="20.25">
      <c r="B38" s="12">
        <v>2221</v>
      </c>
      <c r="C38" s="12"/>
      <c r="D38" s="13" t="s">
        <v>30</v>
      </c>
      <c r="E38" s="26">
        <v>0</v>
      </c>
      <c r="F38" s="27">
        <v>130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>
        <f t="shared" si="1"/>
        <v>0</v>
      </c>
      <c r="R38" s="27">
        <f t="shared" si="2"/>
        <v>130</v>
      </c>
      <c r="S38" s="108"/>
    </row>
    <row r="39" spans="2:19" ht="20.25">
      <c r="B39" s="12">
        <v>2229</v>
      </c>
      <c r="C39" s="12"/>
      <c r="D39" s="13" t="s">
        <v>7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>
        <f t="shared" si="1"/>
        <v>0</v>
      </c>
      <c r="R39" s="27">
        <f t="shared" si="2"/>
        <v>50</v>
      </c>
      <c r="S39" s="108"/>
    </row>
    <row r="40" spans="2:19" ht="20.25">
      <c r="B40" s="12">
        <v>2292</v>
      </c>
      <c r="C40" s="12"/>
      <c r="D40" s="13" t="s">
        <v>90</v>
      </c>
      <c r="E40" s="26">
        <v>0</v>
      </c>
      <c r="F40" s="27">
        <v>147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>
        <f t="shared" si="1"/>
        <v>0</v>
      </c>
      <c r="R40" s="27">
        <f t="shared" si="2"/>
        <v>147</v>
      </c>
      <c r="S40" s="108"/>
    </row>
    <row r="41" spans="2:19" ht="18.75" customHeight="1">
      <c r="B41" s="12">
        <v>2321</v>
      </c>
      <c r="C41" s="12"/>
      <c r="D41" s="13" t="s">
        <v>8</v>
      </c>
      <c r="E41" s="26">
        <v>0</v>
      </c>
      <c r="F41" s="27">
        <v>80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>
        <f t="shared" si="1"/>
        <v>0</v>
      </c>
      <c r="R41" s="27">
        <f t="shared" si="2"/>
        <v>80</v>
      </c>
      <c r="S41" s="108"/>
    </row>
    <row r="42" spans="2:19" ht="20.25">
      <c r="B42" s="12">
        <v>2333</v>
      </c>
      <c r="C42" s="12"/>
      <c r="D42" s="13" t="s">
        <v>9</v>
      </c>
      <c r="E42" s="26">
        <v>0</v>
      </c>
      <c r="F42" s="27">
        <v>200</v>
      </c>
      <c r="G42" s="64"/>
      <c r="H42" s="26"/>
      <c r="I42" s="27"/>
      <c r="J42" s="64"/>
      <c r="K42" s="26"/>
      <c r="L42" s="27"/>
      <c r="M42" s="64"/>
      <c r="N42" s="26"/>
      <c r="O42" s="27"/>
      <c r="P42" s="64"/>
      <c r="Q42" s="26">
        <f t="shared" si="1"/>
        <v>0</v>
      </c>
      <c r="R42" s="27">
        <f t="shared" si="2"/>
        <v>200</v>
      </c>
      <c r="S42" s="108"/>
    </row>
    <row r="43" spans="2:19" ht="20.25">
      <c r="B43" s="12">
        <v>3111</v>
      </c>
      <c r="C43" s="12"/>
      <c r="D43" s="13" t="s">
        <v>117</v>
      </c>
      <c r="E43" s="28">
        <v>1</v>
      </c>
      <c r="F43" s="105">
        <v>485</v>
      </c>
      <c r="G43" s="64"/>
      <c r="H43" s="28"/>
      <c r="I43" s="105">
        <v>502</v>
      </c>
      <c r="J43" s="64"/>
      <c r="K43" s="28"/>
      <c r="L43" s="105"/>
      <c r="M43" s="64"/>
      <c r="N43" s="28"/>
      <c r="O43" s="105"/>
      <c r="P43" s="64"/>
      <c r="Q43" s="26">
        <f t="shared" si="1"/>
        <v>1</v>
      </c>
      <c r="R43" s="105">
        <f>SUM(F43,I43)</f>
        <v>987</v>
      </c>
      <c r="S43" s="108"/>
    </row>
    <row r="44" spans="2:19" ht="20.25">
      <c r="B44" s="12">
        <v>3113</v>
      </c>
      <c r="C44" s="12"/>
      <c r="D44" s="13" t="s">
        <v>118</v>
      </c>
      <c r="E44" s="28">
        <v>1</v>
      </c>
      <c r="F44" s="27">
        <v>4100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112">
        <f>SUM(E44,H44)</f>
        <v>1</v>
      </c>
      <c r="R44" s="27">
        <f aca="true" t="shared" si="3" ref="R44:R53">SUM(F44)</f>
        <v>4100</v>
      </c>
      <c r="S44" s="108"/>
    </row>
    <row r="45" spans="2:19" ht="20.25">
      <c r="B45" s="15">
        <v>3314</v>
      </c>
      <c r="C45" s="15"/>
      <c r="D45" s="16" t="s">
        <v>18</v>
      </c>
      <c r="E45" s="28">
        <v>0</v>
      </c>
      <c r="F45" s="27">
        <v>80</v>
      </c>
      <c r="G45" s="64"/>
      <c r="H45" s="28"/>
      <c r="I45" s="27"/>
      <c r="J45" s="64"/>
      <c r="K45" s="28"/>
      <c r="L45" s="27"/>
      <c r="M45" s="64"/>
      <c r="N45" s="28"/>
      <c r="O45" s="27"/>
      <c r="P45" s="64"/>
      <c r="Q45" s="26">
        <f>SUM(E45)</f>
        <v>0</v>
      </c>
      <c r="R45" s="27">
        <f t="shared" si="3"/>
        <v>80</v>
      </c>
      <c r="S45" s="108"/>
    </row>
    <row r="46" spans="2:19" ht="20.25">
      <c r="B46" s="12">
        <v>3319</v>
      </c>
      <c r="C46" s="12"/>
      <c r="D46" s="13" t="s">
        <v>61</v>
      </c>
      <c r="E46" s="28">
        <v>0</v>
      </c>
      <c r="F46" s="14">
        <v>300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6">
        <f>SUM(E47)</f>
        <v>0</v>
      </c>
      <c r="R46" s="27">
        <f t="shared" si="3"/>
        <v>300</v>
      </c>
      <c r="S46" s="108"/>
    </row>
    <row r="47" spans="2:19" ht="20.25">
      <c r="B47" s="12">
        <v>3326</v>
      </c>
      <c r="C47" s="12"/>
      <c r="D47" s="13" t="s">
        <v>62</v>
      </c>
      <c r="E47" s="28">
        <v>0</v>
      </c>
      <c r="F47" s="14">
        <v>10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6">
        <f aca="true" t="shared" si="4" ref="Q47:Q76">SUM(E47)</f>
        <v>0</v>
      </c>
      <c r="R47" s="27">
        <f t="shared" si="3"/>
        <v>10</v>
      </c>
      <c r="S47" s="108"/>
    </row>
    <row r="48" spans="2:19" ht="20.25">
      <c r="B48" s="12">
        <v>3341</v>
      </c>
      <c r="C48" s="12"/>
      <c r="D48" s="13" t="s">
        <v>10</v>
      </c>
      <c r="E48" s="28">
        <v>2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6">
        <f t="shared" si="4"/>
        <v>2</v>
      </c>
      <c r="R48" s="27">
        <f t="shared" si="3"/>
        <v>40</v>
      </c>
      <c r="S48" s="108"/>
    </row>
    <row r="49" spans="2:19" ht="20.25">
      <c r="B49" s="12">
        <v>3349</v>
      </c>
      <c r="C49" s="12"/>
      <c r="D49" s="13" t="s">
        <v>11</v>
      </c>
      <c r="E49" s="28">
        <v>0</v>
      </c>
      <c r="F49" s="14">
        <v>50</v>
      </c>
      <c r="G49" s="64"/>
      <c r="H49" s="28"/>
      <c r="I49" s="14"/>
      <c r="J49" s="64"/>
      <c r="K49" s="28"/>
      <c r="L49" s="14"/>
      <c r="M49" s="64"/>
      <c r="N49" s="28"/>
      <c r="O49" s="14"/>
      <c r="P49" s="64"/>
      <c r="Q49" s="26">
        <f t="shared" si="4"/>
        <v>0</v>
      </c>
      <c r="R49" s="27">
        <f t="shared" si="3"/>
        <v>50</v>
      </c>
      <c r="S49" s="108"/>
    </row>
    <row r="50" spans="2:19" ht="20.25">
      <c r="B50" s="12">
        <v>3392</v>
      </c>
      <c r="C50" s="12"/>
      <c r="D50" s="13" t="s">
        <v>72</v>
      </c>
      <c r="E50" s="28">
        <v>524</v>
      </c>
      <c r="F50" s="27">
        <v>2516</v>
      </c>
      <c r="G50" s="64"/>
      <c r="H50" s="28"/>
      <c r="I50" s="27"/>
      <c r="J50" s="64"/>
      <c r="K50" s="28"/>
      <c r="L50" s="27">
        <v>13</v>
      </c>
      <c r="M50" s="64"/>
      <c r="N50" s="28"/>
      <c r="O50" s="27">
        <v>176</v>
      </c>
      <c r="P50" s="64"/>
      <c r="Q50" s="26">
        <f t="shared" si="4"/>
        <v>524</v>
      </c>
      <c r="R50" s="27">
        <f>SUM(F50,L50,O50)</f>
        <v>2705</v>
      </c>
      <c r="S50" s="108" t="s">
        <v>147</v>
      </c>
    </row>
    <row r="51" spans="2:19" ht="20.25">
      <c r="B51" s="12">
        <v>3399</v>
      </c>
      <c r="C51" s="12"/>
      <c r="D51" s="13" t="s">
        <v>12</v>
      </c>
      <c r="E51" s="28">
        <v>0</v>
      </c>
      <c r="F51" s="27">
        <v>120</v>
      </c>
      <c r="G51" s="64"/>
      <c r="H51" s="28"/>
      <c r="I51" s="27"/>
      <c r="J51" s="64"/>
      <c r="K51" s="28"/>
      <c r="L51" s="27">
        <v>25</v>
      </c>
      <c r="M51" s="64"/>
      <c r="N51" s="28"/>
      <c r="O51" s="27"/>
      <c r="P51" s="64"/>
      <c r="Q51" s="26">
        <f t="shared" si="4"/>
        <v>0</v>
      </c>
      <c r="R51" s="27">
        <f>SUM(F51,L51)</f>
        <v>145</v>
      </c>
      <c r="S51" s="108"/>
    </row>
    <row r="52" spans="2:19" ht="20.25">
      <c r="B52" s="12">
        <v>3412</v>
      </c>
      <c r="C52" s="12"/>
      <c r="D52" s="13" t="s">
        <v>73</v>
      </c>
      <c r="E52" s="28">
        <v>0</v>
      </c>
      <c r="F52" s="27">
        <v>258</v>
      </c>
      <c r="G52" s="64"/>
      <c r="H52" s="28"/>
      <c r="I52" s="27"/>
      <c r="J52" s="64"/>
      <c r="K52" s="28"/>
      <c r="L52" s="27"/>
      <c r="M52" s="64"/>
      <c r="N52" s="28"/>
      <c r="O52" s="27"/>
      <c r="P52" s="64"/>
      <c r="Q52" s="26">
        <f t="shared" si="4"/>
        <v>0</v>
      </c>
      <c r="R52" s="27">
        <f t="shared" si="3"/>
        <v>258</v>
      </c>
      <c r="S52" s="108"/>
    </row>
    <row r="53" spans="2:19" ht="20.25">
      <c r="B53" s="12">
        <v>3419</v>
      </c>
      <c r="C53" s="12"/>
      <c r="D53" s="13" t="s">
        <v>13</v>
      </c>
      <c r="E53" s="28">
        <v>0</v>
      </c>
      <c r="F53" s="27">
        <v>315</v>
      </c>
      <c r="G53" s="64"/>
      <c r="H53" s="28"/>
      <c r="I53" s="27"/>
      <c r="J53" s="64"/>
      <c r="K53" s="28"/>
      <c r="L53" s="27"/>
      <c r="M53" s="64"/>
      <c r="N53" s="28"/>
      <c r="O53" s="27"/>
      <c r="P53" s="64"/>
      <c r="Q53" s="26">
        <f t="shared" si="4"/>
        <v>0</v>
      </c>
      <c r="R53" s="27">
        <f t="shared" si="3"/>
        <v>315</v>
      </c>
      <c r="S53" s="108"/>
    </row>
    <row r="54" spans="2:19" ht="20.25">
      <c r="B54" s="12">
        <v>3511</v>
      </c>
      <c r="C54" s="12"/>
      <c r="D54" s="13" t="s">
        <v>14</v>
      </c>
      <c r="E54" s="28">
        <v>249</v>
      </c>
      <c r="F54" s="27">
        <v>1010</v>
      </c>
      <c r="G54" s="104"/>
      <c r="H54" s="28"/>
      <c r="I54" s="27"/>
      <c r="J54" s="104"/>
      <c r="K54" s="28"/>
      <c r="L54" s="27">
        <v>13</v>
      </c>
      <c r="M54" s="104"/>
      <c r="N54" s="28"/>
      <c r="O54" s="27">
        <v>-130</v>
      </c>
      <c r="P54" s="104"/>
      <c r="Q54" s="26">
        <f t="shared" si="4"/>
        <v>249</v>
      </c>
      <c r="R54" s="27">
        <f>SUM(F54,L54,O54)</f>
        <v>893</v>
      </c>
      <c r="S54" s="108" t="s">
        <v>148</v>
      </c>
    </row>
    <row r="55" spans="2:19" ht="20.25">
      <c r="B55" s="12">
        <v>3612</v>
      </c>
      <c r="C55" s="12"/>
      <c r="D55" s="16" t="s">
        <v>0</v>
      </c>
      <c r="E55" s="26">
        <v>704</v>
      </c>
      <c r="F55" s="27">
        <v>272</v>
      </c>
      <c r="G55" s="64"/>
      <c r="H55" s="26"/>
      <c r="I55" s="27">
        <v>100</v>
      </c>
      <c r="J55" s="64"/>
      <c r="K55" s="26"/>
      <c r="L55" s="27"/>
      <c r="M55" s="64"/>
      <c r="N55" s="26"/>
      <c r="O55" s="27">
        <v>111</v>
      </c>
      <c r="P55" s="64"/>
      <c r="Q55" s="26">
        <f t="shared" si="4"/>
        <v>704</v>
      </c>
      <c r="R55" s="27">
        <f>SUM(F55,I55,O55)</f>
        <v>483</v>
      </c>
      <c r="S55" s="108" t="s">
        <v>149</v>
      </c>
    </row>
    <row r="56" spans="2:19" ht="20.25">
      <c r="B56" s="12">
        <v>3613</v>
      </c>
      <c r="C56" s="12"/>
      <c r="D56" s="16" t="s">
        <v>64</v>
      </c>
      <c r="E56" s="28">
        <v>422</v>
      </c>
      <c r="F56" s="27">
        <v>1849</v>
      </c>
      <c r="G56" s="104"/>
      <c r="H56" s="28"/>
      <c r="I56" s="27">
        <v>16</v>
      </c>
      <c r="J56" s="104"/>
      <c r="K56" s="28"/>
      <c r="L56" s="27">
        <v>13</v>
      </c>
      <c r="M56" s="104"/>
      <c r="N56" s="28"/>
      <c r="O56" s="27">
        <v>21</v>
      </c>
      <c r="P56" s="104"/>
      <c r="Q56" s="26">
        <f t="shared" si="4"/>
        <v>422</v>
      </c>
      <c r="R56" s="27">
        <f>SUM(F56,I56,L56,O56)</f>
        <v>1899</v>
      </c>
      <c r="S56" s="108" t="s">
        <v>150</v>
      </c>
    </row>
    <row r="57" spans="2:19" ht="20.25">
      <c r="B57" s="29">
        <v>3631</v>
      </c>
      <c r="C57" s="29"/>
      <c r="D57" s="13" t="s">
        <v>1</v>
      </c>
      <c r="E57" s="28">
        <v>0</v>
      </c>
      <c r="F57" s="30">
        <v>915</v>
      </c>
      <c r="G57" s="64"/>
      <c r="H57" s="28"/>
      <c r="I57" s="30"/>
      <c r="J57" s="64"/>
      <c r="K57" s="28"/>
      <c r="L57" s="30"/>
      <c r="M57" s="64"/>
      <c r="N57" s="28"/>
      <c r="O57" s="30"/>
      <c r="P57" s="64"/>
      <c r="Q57" s="26">
        <f t="shared" si="4"/>
        <v>0</v>
      </c>
      <c r="R57" s="27">
        <f aca="true" t="shared" si="5" ref="R57:R70">SUM(F57)</f>
        <v>915</v>
      </c>
      <c r="S57" s="108"/>
    </row>
    <row r="58" spans="2:19" ht="20.25">
      <c r="B58" s="12">
        <v>3632</v>
      </c>
      <c r="C58" s="12"/>
      <c r="D58" s="13" t="s">
        <v>2</v>
      </c>
      <c r="E58" s="28">
        <v>454</v>
      </c>
      <c r="F58" s="27">
        <v>338</v>
      </c>
      <c r="G58" s="64"/>
      <c r="H58" s="28"/>
      <c r="I58" s="27"/>
      <c r="J58" s="64"/>
      <c r="K58" s="28"/>
      <c r="L58" s="27"/>
      <c r="M58" s="64"/>
      <c r="N58" s="28">
        <v>53</v>
      </c>
      <c r="O58" s="27"/>
      <c r="P58" s="64"/>
      <c r="Q58" s="26">
        <f>SUM(E58,N58)</f>
        <v>507</v>
      </c>
      <c r="R58" s="27">
        <f t="shared" si="5"/>
        <v>338</v>
      </c>
      <c r="S58" s="108" t="s">
        <v>145</v>
      </c>
    </row>
    <row r="59" spans="2:19" ht="20.25">
      <c r="B59" s="12">
        <v>3636</v>
      </c>
      <c r="C59" s="12"/>
      <c r="D59" s="13" t="s">
        <v>40</v>
      </c>
      <c r="E59" s="28">
        <v>0</v>
      </c>
      <c r="F59" s="27">
        <v>20</v>
      </c>
      <c r="G59" s="64"/>
      <c r="H59" s="28"/>
      <c r="I59" s="27"/>
      <c r="J59" s="64"/>
      <c r="K59" s="28"/>
      <c r="L59" s="27"/>
      <c r="M59" s="64"/>
      <c r="N59" s="28"/>
      <c r="O59" s="27"/>
      <c r="P59" s="64"/>
      <c r="Q59" s="26">
        <f t="shared" si="4"/>
        <v>0</v>
      </c>
      <c r="R59" s="27">
        <f t="shared" si="5"/>
        <v>20</v>
      </c>
      <c r="S59" s="108"/>
    </row>
    <row r="60" spans="2:19" ht="20.25">
      <c r="B60" s="12">
        <v>3639</v>
      </c>
      <c r="C60" s="12"/>
      <c r="D60" s="74" t="s">
        <v>99</v>
      </c>
      <c r="E60" s="26">
        <v>42</v>
      </c>
      <c r="F60" s="27">
        <v>1166</v>
      </c>
      <c r="G60" s="64"/>
      <c r="H60" s="26"/>
      <c r="I60" s="27"/>
      <c r="J60" s="64"/>
      <c r="K60" s="26"/>
      <c r="L60" s="27"/>
      <c r="M60" s="64"/>
      <c r="N60" s="26"/>
      <c r="O60" s="27">
        <v>1000</v>
      </c>
      <c r="P60" s="64"/>
      <c r="Q60" s="26">
        <f t="shared" si="4"/>
        <v>42</v>
      </c>
      <c r="R60" s="27">
        <f>SUM(F60,O60)</f>
        <v>2166</v>
      </c>
      <c r="S60" s="108" t="s">
        <v>151</v>
      </c>
    </row>
    <row r="61" spans="2:19" ht="20.25">
      <c r="B61" s="12">
        <v>3721</v>
      </c>
      <c r="C61" s="12"/>
      <c r="D61" s="13" t="s">
        <v>74</v>
      </c>
      <c r="E61" s="31">
        <v>0</v>
      </c>
      <c r="F61" s="27">
        <v>170</v>
      </c>
      <c r="G61" s="66"/>
      <c r="H61" s="31"/>
      <c r="I61" s="27"/>
      <c r="J61" s="66"/>
      <c r="K61" s="31"/>
      <c r="L61" s="27"/>
      <c r="M61" s="66"/>
      <c r="N61" s="31"/>
      <c r="O61" s="27"/>
      <c r="P61" s="66"/>
      <c r="Q61" s="26">
        <f t="shared" si="4"/>
        <v>0</v>
      </c>
      <c r="R61" s="27">
        <f t="shared" si="5"/>
        <v>170</v>
      </c>
      <c r="S61" s="108"/>
    </row>
    <row r="62" spans="2:19" ht="20.25">
      <c r="B62" s="12">
        <v>3722</v>
      </c>
      <c r="C62" s="12"/>
      <c r="D62" s="13" t="s">
        <v>75</v>
      </c>
      <c r="E62" s="28">
        <v>39</v>
      </c>
      <c r="F62" s="27">
        <v>1000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6">
        <f t="shared" si="4"/>
        <v>39</v>
      </c>
      <c r="R62" s="27">
        <f t="shared" si="5"/>
        <v>1000</v>
      </c>
      <c r="S62" s="108"/>
    </row>
    <row r="63" spans="2:19" ht="20.25">
      <c r="B63" s="15">
        <v>3723</v>
      </c>
      <c r="C63" s="15"/>
      <c r="D63" s="16" t="s">
        <v>42</v>
      </c>
      <c r="E63" s="28">
        <v>0</v>
      </c>
      <c r="F63" s="27">
        <v>850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6">
        <f t="shared" si="4"/>
        <v>0</v>
      </c>
      <c r="R63" s="27">
        <f t="shared" si="5"/>
        <v>850</v>
      </c>
      <c r="S63" s="108"/>
    </row>
    <row r="64" spans="2:19" ht="20.25">
      <c r="B64" s="15">
        <v>3725</v>
      </c>
      <c r="C64" s="15"/>
      <c r="D64" s="16" t="s">
        <v>76</v>
      </c>
      <c r="E64" s="28">
        <v>200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6">
        <f t="shared" si="4"/>
        <v>200</v>
      </c>
      <c r="R64" s="27">
        <f t="shared" si="5"/>
        <v>0</v>
      </c>
      <c r="S64" s="108"/>
    </row>
    <row r="65" spans="2:19" ht="20.25">
      <c r="B65" s="15">
        <v>3726</v>
      </c>
      <c r="C65" s="15"/>
      <c r="D65" s="16" t="s">
        <v>77</v>
      </c>
      <c r="E65" s="28">
        <v>0</v>
      </c>
      <c r="F65" s="27">
        <v>70</v>
      </c>
      <c r="G65" s="64"/>
      <c r="H65" s="28"/>
      <c r="I65" s="27"/>
      <c r="J65" s="64"/>
      <c r="K65" s="28"/>
      <c r="L65" s="27">
        <v>20</v>
      </c>
      <c r="M65" s="64"/>
      <c r="N65" s="28"/>
      <c r="O65" s="27"/>
      <c r="P65" s="64"/>
      <c r="Q65" s="26">
        <f t="shared" si="4"/>
        <v>0</v>
      </c>
      <c r="R65" s="27">
        <f>SUM(F65,L65)</f>
        <v>90</v>
      </c>
      <c r="S65" s="108"/>
    </row>
    <row r="66" spans="2:19" ht="20.25">
      <c r="B66" s="15">
        <v>3729</v>
      </c>
      <c r="C66" s="15"/>
      <c r="D66" s="16" t="s">
        <v>78</v>
      </c>
      <c r="E66" s="28">
        <v>2</v>
      </c>
      <c r="F66" s="27">
        <v>0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6">
        <f t="shared" si="4"/>
        <v>2</v>
      </c>
      <c r="R66" s="27">
        <f t="shared" si="5"/>
        <v>0</v>
      </c>
      <c r="S66" s="108"/>
    </row>
    <row r="67" spans="2:19" ht="20.25">
      <c r="B67" s="15">
        <v>3745</v>
      </c>
      <c r="C67" s="15"/>
      <c r="D67" s="16" t="s">
        <v>15</v>
      </c>
      <c r="E67" s="28">
        <v>0</v>
      </c>
      <c r="F67" s="27">
        <v>1750</v>
      </c>
      <c r="G67" s="106"/>
      <c r="H67" s="107"/>
      <c r="I67" s="27"/>
      <c r="J67" s="106"/>
      <c r="K67" s="107"/>
      <c r="L67" s="27">
        <v>337</v>
      </c>
      <c r="M67" s="106"/>
      <c r="N67" s="107"/>
      <c r="O67" s="27">
        <v>67</v>
      </c>
      <c r="P67" s="106"/>
      <c r="Q67" s="26">
        <f t="shared" si="4"/>
        <v>0</v>
      </c>
      <c r="R67" s="27">
        <f>SUM(F67,L67,O67)</f>
        <v>2154</v>
      </c>
      <c r="S67" s="108" t="s">
        <v>152</v>
      </c>
    </row>
    <row r="68" spans="2:19" ht="20.25">
      <c r="B68" s="15">
        <v>4339</v>
      </c>
      <c r="C68" s="15"/>
      <c r="D68" s="16" t="s">
        <v>86</v>
      </c>
      <c r="E68" s="28">
        <v>0</v>
      </c>
      <c r="F68" s="27">
        <v>2</v>
      </c>
      <c r="G68" s="64"/>
      <c r="H68" s="28"/>
      <c r="I68" s="27"/>
      <c r="J68" s="64"/>
      <c r="K68" s="28"/>
      <c r="L68" s="27"/>
      <c r="M68" s="64"/>
      <c r="N68" s="28"/>
      <c r="O68" s="27"/>
      <c r="P68" s="64"/>
      <c r="Q68" s="26">
        <f t="shared" si="4"/>
        <v>0</v>
      </c>
      <c r="R68" s="27">
        <f t="shared" si="5"/>
        <v>2</v>
      </c>
      <c r="S68" s="108"/>
    </row>
    <row r="69" spans="2:19" s="2" customFormat="1" ht="20.25" customHeight="1">
      <c r="B69" s="15">
        <v>5213</v>
      </c>
      <c r="C69" s="15"/>
      <c r="D69" s="16" t="s">
        <v>79</v>
      </c>
      <c r="E69" s="28">
        <v>0</v>
      </c>
      <c r="F69" s="27">
        <v>300</v>
      </c>
      <c r="G69" s="64"/>
      <c r="H69" s="28"/>
      <c r="I69" s="27"/>
      <c r="J69" s="64"/>
      <c r="K69" s="28"/>
      <c r="L69" s="27"/>
      <c r="M69" s="64"/>
      <c r="N69" s="28"/>
      <c r="O69" s="27"/>
      <c r="P69" s="64"/>
      <c r="Q69" s="26">
        <f t="shared" si="4"/>
        <v>0</v>
      </c>
      <c r="R69" s="27">
        <f t="shared" si="5"/>
        <v>300</v>
      </c>
      <c r="S69" s="108"/>
    </row>
    <row r="70" spans="2:19" ht="20.25">
      <c r="B70" s="12">
        <v>5512</v>
      </c>
      <c r="C70" s="12"/>
      <c r="D70" s="13" t="s">
        <v>16</v>
      </c>
      <c r="E70" s="28">
        <v>0</v>
      </c>
      <c r="F70" s="27">
        <v>688</v>
      </c>
      <c r="G70" s="64"/>
      <c r="H70" s="28"/>
      <c r="I70" s="27"/>
      <c r="J70" s="64"/>
      <c r="K70" s="28"/>
      <c r="L70" s="27"/>
      <c r="M70" s="64"/>
      <c r="N70" s="28"/>
      <c r="O70" s="27"/>
      <c r="P70" s="64"/>
      <c r="Q70" s="26">
        <f t="shared" si="4"/>
        <v>0</v>
      </c>
      <c r="R70" s="27">
        <f t="shared" si="5"/>
        <v>688</v>
      </c>
      <c r="S70" s="111"/>
    </row>
    <row r="71" spans="2:19" ht="20.25">
      <c r="B71" s="12">
        <v>6112</v>
      </c>
      <c r="C71" s="12"/>
      <c r="D71" s="13" t="s">
        <v>17</v>
      </c>
      <c r="E71" s="28">
        <v>0</v>
      </c>
      <c r="F71" s="14">
        <v>2930</v>
      </c>
      <c r="G71" s="64"/>
      <c r="H71" s="28"/>
      <c r="I71" s="14"/>
      <c r="J71" s="64"/>
      <c r="K71" s="28"/>
      <c r="L71" s="14">
        <v>25</v>
      </c>
      <c r="M71" s="64"/>
      <c r="N71" s="28"/>
      <c r="O71" s="14"/>
      <c r="P71" s="64"/>
      <c r="Q71" s="26">
        <f t="shared" si="4"/>
        <v>0</v>
      </c>
      <c r="R71" s="27">
        <f>SUM(F71,L71)</f>
        <v>2955</v>
      </c>
      <c r="S71" s="108"/>
    </row>
    <row r="72" spans="2:19" ht="20.25">
      <c r="B72" s="12">
        <v>6115</v>
      </c>
      <c r="C72" s="12"/>
      <c r="D72" s="13" t="s">
        <v>122</v>
      </c>
      <c r="E72" s="28">
        <v>0</v>
      </c>
      <c r="F72" s="14">
        <v>0</v>
      </c>
      <c r="G72" s="64"/>
      <c r="H72" s="28"/>
      <c r="I72" s="14"/>
      <c r="J72" s="64"/>
      <c r="K72" s="28"/>
      <c r="L72" s="14"/>
      <c r="M72" s="64"/>
      <c r="N72" s="28"/>
      <c r="O72" s="14"/>
      <c r="P72" s="64"/>
      <c r="Q72" s="26">
        <f t="shared" si="4"/>
        <v>0</v>
      </c>
      <c r="R72" s="27">
        <f>SUM(F72)</f>
        <v>0</v>
      </c>
      <c r="S72" s="108"/>
    </row>
    <row r="73" spans="2:19" ht="20.25">
      <c r="B73" s="12">
        <v>6118</v>
      </c>
      <c r="C73" s="12"/>
      <c r="D73" s="13" t="s">
        <v>131</v>
      </c>
      <c r="E73" s="28">
        <v>0</v>
      </c>
      <c r="F73" s="14">
        <v>39</v>
      </c>
      <c r="G73" s="64"/>
      <c r="H73" s="28"/>
      <c r="I73" s="14"/>
      <c r="J73" s="64"/>
      <c r="K73" s="28"/>
      <c r="L73" s="14"/>
      <c r="M73" s="64"/>
      <c r="N73" s="28"/>
      <c r="O73" s="14"/>
      <c r="P73" s="64"/>
      <c r="Q73" s="26">
        <f t="shared" si="4"/>
        <v>0</v>
      </c>
      <c r="R73" s="27">
        <f>SUM(F73,I73)</f>
        <v>39</v>
      </c>
      <c r="S73" s="108"/>
    </row>
    <row r="74" spans="2:19" ht="20.25">
      <c r="B74" s="12">
        <v>6171</v>
      </c>
      <c r="C74" s="12"/>
      <c r="D74" s="13" t="s">
        <v>45</v>
      </c>
      <c r="E74" s="28">
        <v>8</v>
      </c>
      <c r="F74" s="14">
        <v>3471</v>
      </c>
      <c r="G74" s="64"/>
      <c r="H74" s="28"/>
      <c r="I74" s="14"/>
      <c r="J74" s="64"/>
      <c r="K74" s="28"/>
      <c r="L74" s="14">
        <v>-125</v>
      </c>
      <c r="M74" s="64"/>
      <c r="N74" s="28"/>
      <c r="O74" s="14"/>
      <c r="P74" s="64"/>
      <c r="Q74" s="26">
        <f t="shared" si="4"/>
        <v>8</v>
      </c>
      <c r="R74" s="27">
        <f>SUM(F74,L74)</f>
        <v>3346</v>
      </c>
      <c r="S74" s="108"/>
    </row>
    <row r="75" spans="2:19" ht="20.25">
      <c r="B75" s="12">
        <v>6310</v>
      </c>
      <c r="C75" s="12"/>
      <c r="D75" s="16" t="s">
        <v>93</v>
      </c>
      <c r="E75" s="28">
        <v>0</v>
      </c>
      <c r="F75" s="27">
        <v>255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6">
        <f t="shared" si="4"/>
        <v>0</v>
      </c>
      <c r="R75" s="27">
        <f>SUM(F75,I75)</f>
        <v>255</v>
      </c>
      <c r="S75" s="108"/>
    </row>
    <row r="76" spans="2:19" ht="20.25">
      <c r="B76" s="12">
        <v>6320</v>
      </c>
      <c r="C76" s="12"/>
      <c r="D76" s="16" t="s">
        <v>123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6">
        <f t="shared" si="4"/>
        <v>0</v>
      </c>
      <c r="R76" s="27">
        <f>SUM(F76)</f>
        <v>0</v>
      </c>
      <c r="S76" s="108"/>
    </row>
    <row r="77" spans="2:19" s="2" customFormat="1" ht="20.25">
      <c r="B77" s="15">
        <v>6330</v>
      </c>
      <c r="C77" s="15"/>
      <c r="D77" s="16" t="s">
        <v>39</v>
      </c>
      <c r="E77" s="28">
        <v>0</v>
      </c>
      <c r="F77" s="27">
        <v>0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6">
        <f>SUM(E76)</f>
        <v>0</v>
      </c>
      <c r="R77" s="27">
        <f>SUM(F77)</f>
        <v>0</v>
      </c>
      <c r="S77" s="108"/>
    </row>
    <row r="78" spans="2:19" ht="20.25">
      <c r="B78" s="12">
        <v>6399</v>
      </c>
      <c r="C78" s="12"/>
      <c r="D78" s="16" t="s">
        <v>5</v>
      </c>
      <c r="E78" s="28">
        <v>0</v>
      </c>
      <c r="F78" s="27">
        <v>450</v>
      </c>
      <c r="G78" s="64"/>
      <c r="H78" s="28"/>
      <c r="I78" s="27"/>
      <c r="J78" s="64"/>
      <c r="K78" s="28"/>
      <c r="L78" s="27"/>
      <c r="M78" s="64"/>
      <c r="N78" s="28"/>
      <c r="O78" s="27">
        <v>427</v>
      </c>
      <c r="P78" s="64"/>
      <c r="Q78" s="26">
        <f>SUM(E78)</f>
        <v>0</v>
      </c>
      <c r="R78" s="27">
        <f>SUM(F78,O78)</f>
        <v>877</v>
      </c>
      <c r="S78" s="108" t="s">
        <v>153</v>
      </c>
    </row>
    <row r="79" spans="2:19" ht="20.25">
      <c r="B79" s="12">
        <v>6402</v>
      </c>
      <c r="C79" s="12"/>
      <c r="D79" s="16" t="s">
        <v>91</v>
      </c>
      <c r="E79" s="28">
        <v>0</v>
      </c>
      <c r="F79" s="27">
        <v>14</v>
      </c>
      <c r="G79" s="64"/>
      <c r="H79" s="28"/>
      <c r="I79" s="27"/>
      <c r="J79" s="64"/>
      <c r="K79" s="28"/>
      <c r="L79" s="27"/>
      <c r="M79" s="64"/>
      <c r="N79" s="28"/>
      <c r="O79" s="27"/>
      <c r="P79" s="64"/>
      <c r="Q79" s="26">
        <f>SUM(E79)</f>
        <v>0</v>
      </c>
      <c r="R79" s="27">
        <f>SUM(F79)</f>
        <v>14</v>
      </c>
      <c r="S79" s="108"/>
    </row>
    <row r="80" spans="2:19" ht="20.25">
      <c r="B80" s="12">
        <v>6409</v>
      </c>
      <c r="C80" s="12"/>
      <c r="D80" s="13" t="s">
        <v>80</v>
      </c>
      <c r="E80" s="28">
        <v>0</v>
      </c>
      <c r="F80" s="14">
        <v>395</v>
      </c>
      <c r="G80" s="64"/>
      <c r="H80" s="28"/>
      <c r="I80" s="14"/>
      <c r="J80" s="64"/>
      <c r="K80" s="28"/>
      <c r="L80" s="14">
        <v>10</v>
      </c>
      <c r="M80" s="64"/>
      <c r="N80" s="28"/>
      <c r="O80" s="14"/>
      <c r="P80" s="64"/>
      <c r="Q80" s="26">
        <f>SUM(E80)</f>
        <v>0</v>
      </c>
      <c r="R80" s="27">
        <f>SUM(F80,L80)</f>
        <v>405</v>
      </c>
      <c r="S80" s="108"/>
    </row>
    <row r="81" spans="2:18" ht="21" thickBot="1">
      <c r="B81" s="12"/>
      <c r="C81" s="12"/>
      <c r="D81" s="18" t="s">
        <v>53</v>
      </c>
      <c r="E81" s="32">
        <f>SUM(E35:E80)</f>
        <v>2852</v>
      </c>
      <c r="F81" s="33">
        <f>SUM(F35:F80)</f>
        <v>28980</v>
      </c>
      <c r="G81" s="64"/>
      <c r="H81" s="32">
        <f>SUM(H35:H80)</f>
        <v>0</v>
      </c>
      <c r="I81" s="33">
        <f>SUM(I35:I80)</f>
        <v>570</v>
      </c>
      <c r="J81" s="64"/>
      <c r="K81" s="32">
        <f>SUM(K35:K80)</f>
        <v>0</v>
      </c>
      <c r="L81" s="33">
        <f>SUM(L35:L80)</f>
        <v>454</v>
      </c>
      <c r="M81" s="64"/>
      <c r="N81" s="32">
        <f>SUM(N35:N80)</f>
        <v>53</v>
      </c>
      <c r="O81" s="33">
        <f>SUM(O35:O80)</f>
        <v>1672</v>
      </c>
      <c r="P81" s="64"/>
      <c r="Q81" s="32">
        <f>SUM(Q35:Q80)</f>
        <v>2905</v>
      </c>
      <c r="R81" s="33">
        <f>SUM(R35:R80)</f>
        <v>31676</v>
      </c>
    </row>
    <row r="82" spans="2:17" ht="9" customHeight="1" thickBot="1">
      <c r="B82" s="21"/>
      <c r="C82" s="21"/>
      <c r="D82" s="34"/>
      <c r="E82" s="36"/>
      <c r="G82" s="64"/>
      <c r="H82" s="36"/>
      <c r="J82" s="64"/>
      <c r="K82" s="36"/>
      <c r="M82" s="64"/>
      <c r="N82" s="36"/>
      <c r="P82" s="64"/>
      <c r="Q82" s="36"/>
    </row>
    <row r="83" spans="2:18" s="2" customFormat="1" ht="20.25">
      <c r="B83" s="37" t="s">
        <v>47</v>
      </c>
      <c r="C83" s="38" t="s">
        <v>46</v>
      </c>
      <c r="D83" s="75" t="s">
        <v>52</v>
      </c>
      <c r="E83" s="76" t="s">
        <v>3</v>
      </c>
      <c r="F83" s="77"/>
      <c r="G83" s="64"/>
      <c r="H83" s="76" t="s">
        <v>3</v>
      </c>
      <c r="I83" s="77"/>
      <c r="J83" s="64"/>
      <c r="K83" s="76" t="s">
        <v>3</v>
      </c>
      <c r="L83" s="77"/>
      <c r="M83" s="64"/>
      <c r="N83" s="76" t="s">
        <v>3</v>
      </c>
      <c r="O83" s="77"/>
      <c r="P83" s="64"/>
      <c r="Q83" s="76" t="s">
        <v>3</v>
      </c>
      <c r="R83" s="77"/>
    </row>
    <row r="84" spans="2:18" s="93" customFormat="1" ht="20.25">
      <c r="B84" s="97">
        <v>2212</v>
      </c>
      <c r="C84" s="97">
        <v>6121</v>
      </c>
      <c r="D84" s="98" t="s">
        <v>112</v>
      </c>
      <c r="E84" s="90"/>
      <c r="F84" s="14">
        <v>100</v>
      </c>
      <c r="G84" s="92"/>
      <c r="H84" s="90"/>
      <c r="I84" s="14">
        <v>48</v>
      </c>
      <c r="J84" s="92"/>
      <c r="K84" s="90"/>
      <c r="L84" s="14"/>
      <c r="M84" s="92"/>
      <c r="N84" s="90"/>
      <c r="O84" s="14"/>
      <c r="P84" s="92"/>
      <c r="Q84" s="90"/>
      <c r="R84" s="14">
        <f>SUM(F84,I84)</f>
        <v>148</v>
      </c>
    </row>
    <row r="85" spans="2:18" s="93" customFormat="1" ht="20.25">
      <c r="B85" s="99">
        <v>2321</v>
      </c>
      <c r="C85" s="99">
        <v>6349</v>
      </c>
      <c r="D85" s="98" t="s">
        <v>56</v>
      </c>
      <c r="E85" s="90"/>
      <c r="F85" s="30">
        <v>2460</v>
      </c>
      <c r="G85" s="92"/>
      <c r="H85" s="90"/>
      <c r="I85" s="30"/>
      <c r="J85" s="92"/>
      <c r="K85" s="90"/>
      <c r="L85" s="30"/>
      <c r="M85" s="92"/>
      <c r="N85" s="90"/>
      <c r="O85" s="30"/>
      <c r="P85" s="92"/>
      <c r="Q85" s="90"/>
      <c r="R85" s="14">
        <f>SUM(F85)</f>
        <v>2460</v>
      </c>
    </row>
    <row r="86" spans="2:18" s="93" customFormat="1" ht="20.25">
      <c r="B86" s="100">
        <v>3613</v>
      </c>
      <c r="C86" s="100">
        <v>6121</v>
      </c>
      <c r="D86" s="98" t="s">
        <v>92</v>
      </c>
      <c r="E86" s="94"/>
      <c r="F86" s="103">
        <v>100</v>
      </c>
      <c r="G86" s="92"/>
      <c r="H86" s="94"/>
      <c r="I86" s="103"/>
      <c r="J86" s="92"/>
      <c r="K86" s="94"/>
      <c r="L86" s="103"/>
      <c r="M86" s="92"/>
      <c r="N86" s="94"/>
      <c r="O86" s="103"/>
      <c r="P86" s="92"/>
      <c r="Q86" s="94"/>
      <c r="R86" s="14">
        <f>SUM(F86)</f>
        <v>100</v>
      </c>
    </row>
    <row r="87" spans="2:18" s="89" customFormat="1" ht="12.75" customHeight="1" hidden="1">
      <c r="B87" s="100"/>
      <c r="C87" s="100"/>
      <c r="D87" s="98"/>
      <c r="E87" s="94"/>
      <c r="F87" s="91">
        <v>0</v>
      </c>
      <c r="G87" s="88"/>
      <c r="H87" s="94"/>
      <c r="I87" s="91"/>
      <c r="J87" s="88"/>
      <c r="K87" s="94"/>
      <c r="L87" s="91"/>
      <c r="M87" s="88"/>
      <c r="N87" s="94"/>
      <c r="O87" s="91"/>
      <c r="P87" s="88"/>
      <c r="Q87" s="94"/>
      <c r="R87" s="14" t="e">
        <f>SUM(F87,#REF!)</f>
        <v>#REF!</v>
      </c>
    </row>
    <row r="88" spans="2:18" s="89" customFormat="1" ht="21" customHeight="1">
      <c r="B88" s="100">
        <v>5512</v>
      </c>
      <c r="C88" s="100">
        <v>6121</v>
      </c>
      <c r="D88" s="98" t="s">
        <v>134</v>
      </c>
      <c r="E88" s="94"/>
      <c r="F88" s="115">
        <v>1350</v>
      </c>
      <c r="G88" s="88"/>
      <c r="H88" s="94"/>
      <c r="I88" s="91"/>
      <c r="J88" s="88"/>
      <c r="K88" s="94"/>
      <c r="L88" s="91"/>
      <c r="M88" s="88"/>
      <c r="N88" s="94"/>
      <c r="O88" s="91"/>
      <c r="P88" s="88"/>
      <c r="Q88" s="94"/>
      <c r="R88" s="14">
        <f aca="true" t="shared" si="6" ref="R88:R105">SUM(F88)</f>
        <v>1350</v>
      </c>
    </row>
    <row r="89" spans="2:18" s="96" customFormat="1" ht="20.25">
      <c r="B89" s="100">
        <v>2221</v>
      </c>
      <c r="C89" s="100">
        <v>6121</v>
      </c>
      <c r="D89" s="98" t="s">
        <v>63</v>
      </c>
      <c r="E89" s="94"/>
      <c r="F89" s="103">
        <v>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4">
        <f t="shared" si="6"/>
        <v>50</v>
      </c>
    </row>
    <row r="90" spans="2:18" s="96" customFormat="1" ht="20.25">
      <c r="B90" s="100">
        <v>3632</v>
      </c>
      <c r="C90" s="100">
        <v>6121</v>
      </c>
      <c r="D90" s="98" t="s">
        <v>94</v>
      </c>
      <c r="E90" s="94"/>
      <c r="F90" s="103">
        <v>150</v>
      </c>
      <c r="G90" s="95"/>
      <c r="H90" s="94"/>
      <c r="I90" s="103"/>
      <c r="J90" s="95"/>
      <c r="K90" s="94"/>
      <c r="L90" s="103"/>
      <c r="M90" s="95"/>
      <c r="N90" s="94"/>
      <c r="O90" s="103"/>
      <c r="P90" s="95"/>
      <c r="Q90" s="94"/>
      <c r="R90" s="14">
        <f t="shared" si="6"/>
        <v>150</v>
      </c>
    </row>
    <row r="91" spans="2:18" s="96" customFormat="1" ht="20.25">
      <c r="B91" s="100">
        <v>6171</v>
      </c>
      <c r="C91" s="100">
        <v>6121</v>
      </c>
      <c r="D91" s="98" t="s">
        <v>100</v>
      </c>
      <c r="E91" s="94"/>
      <c r="F91" s="103">
        <v>0</v>
      </c>
      <c r="G91" s="95"/>
      <c r="H91" s="94"/>
      <c r="I91" s="103"/>
      <c r="J91" s="95"/>
      <c r="K91" s="94"/>
      <c r="L91" s="103"/>
      <c r="M91" s="95"/>
      <c r="N91" s="94"/>
      <c r="O91" s="103"/>
      <c r="P91" s="95"/>
      <c r="Q91" s="94"/>
      <c r="R91" s="14">
        <f t="shared" si="6"/>
        <v>0</v>
      </c>
    </row>
    <row r="92" spans="2:18" s="96" customFormat="1" ht="20.25">
      <c r="B92" s="100">
        <v>2219</v>
      </c>
      <c r="C92" s="100">
        <v>6121</v>
      </c>
      <c r="D92" s="98" t="s">
        <v>135</v>
      </c>
      <c r="E92" s="94"/>
      <c r="F92" s="103">
        <v>111</v>
      </c>
      <c r="G92" s="95"/>
      <c r="H92" s="94"/>
      <c r="I92" s="103"/>
      <c r="J92" s="95"/>
      <c r="K92" s="94"/>
      <c r="L92" s="103"/>
      <c r="M92" s="95"/>
      <c r="N92" s="94"/>
      <c r="O92" s="103"/>
      <c r="P92" s="95"/>
      <c r="Q92" s="94"/>
      <c r="R92" s="14">
        <f t="shared" si="6"/>
        <v>111</v>
      </c>
    </row>
    <row r="93" spans="2:18" s="96" customFormat="1" ht="20.25">
      <c r="B93" s="100">
        <v>2219</v>
      </c>
      <c r="C93" s="100">
        <v>6349</v>
      </c>
      <c r="D93" s="98" t="s">
        <v>103</v>
      </c>
      <c r="E93" s="94"/>
      <c r="F93" s="103">
        <v>630</v>
      </c>
      <c r="G93" s="95"/>
      <c r="H93" s="94"/>
      <c r="I93" s="103"/>
      <c r="J93" s="95"/>
      <c r="K93" s="94"/>
      <c r="L93" s="103"/>
      <c r="M93" s="95"/>
      <c r="N93" s="94"/>
      <c r="O93" s="103"/>
      <c r="P93" s="95"/>
      <c r="Q93" s="94"/>
      <c r="R93" s="14">
        <f t="shared" si="6"/>
        <v>630</v>
      </c>
    </row>
    <row r="94" spans="2:18" s="96" customFormat="1" ht="20.25">
      <c r="B94" s="100">
        <v>3392</v>
      </c>
      <c r="C94" s="100">
        <v>6121</v>
      </c>
      <c r="D94" s="98" t="s">
        <v>137</v>
      </c>
      <c r="E94" s="94"/>
      <c r="F94" s="103">
        <v>500</v>
      </c>
      <c r="G94" s="95"/>
      <c r="H94" s="94"/>
      <c r="I94" s="103"/>
      <c r="J94" s="95"/>
      <c r="K94" s="94"/>
      <c r="L94" s="103"/>
      <c r="M94" s="95"/>
      <c r="N94" s="94"/>
      <c r="O94" s="103"/>
      <c r="P94" s="95"/>
      <c r="Q94" s="94"/>
      <c r="R94" s="14">
        <f t="shared" si="6"/>
        <v>500</v>
      </c>
    </row>
    <row r="95" spans="2:19" s="96" customFormat="1" ht="20.25">
      <c r="B95" s="100">
        <v>3745</v>
      </c>
      <c r="C95" s="100">
        <v>6122</v>
      </c>
      <c r="D95" s="98" t="s">
        <v>113</v>
      </c>
      <c r="E95" s="94"/>
      <c r="F95" s="103">
        <v>0</v>
      </c>
      <c r="G95" s="95"/>
      <c r="H95" s="94"/>
      <c r="I95" s="103"/>
      <c r="J95" s="95"/>
      <c r="K95" s="94"/>
      <c r="L95" s="103"/>
      <c r="M95" s="95"/>
      <c r="N95" s="94"/>
      <c r="O95" s="103"/>
      <c r="P95" s="95"/>
      <c r="Q95" s="94"/>
      <c r="R95" s="14">
        <f t="shared" si="6"/>
        <v>0</v>
      </c>
      <c r="S95" s="108"/>
    </row>
    <row r="96" spans="2:18" s="96" customFormat="1" ht="20.25">
      <c r="B96" s="100">
        <v>2221</v>
      </c>
      <c r="C96" s="100">
        <v>6349</v>
      </c>
      <c r="D96" s="98" t="s">
        <v>108</v>
      </c>
      <c r="E96" s="101"/>
      <c r="F96" s="102">
        <v>100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4">
        <f t="shared" si="6"/>
        <v>100</v>
      </c>
    </row>
    <row r="97" spans="2:19" s="96" customFormat="1" ht="20.25">
      <c r="B97" s="100">
        <v>3745</v>
      </c>
      <c r="C97" s="100">
        <v>6122</v>
      </c>
      <c r="D97" s="98" t="s">
        <v>109</v>
      </c>
      <c r="E97" s="101"/>
      <c r="F97" s="102">
        <v>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4">
        <f t="shared" si="6"/>
        <v>0</v>
      </c>
      <c r="S97" s="108"/>
    </row>
    <row r="98" spans="2:18" s="96" customFormat="1" ht="20.25">
      <c r="B98" s="100">
        <v>3113</v>
      </c>
      <c r="C98" s="100">
        <v>6121</v>
      </c>
      <c r="D98" s="98" t="s">
        <v>127</v>
      </c>
      <c r="E98" s="101"/>
      <c r="F98" s="102">
        <v>100</v>
      </c>
      <c r="G98" s="95"/>
      <c r="H98" s="101"/>
      <c r="I98" s="102"/>
      <c r="J98" s="95"/>
      <c r="K98" s="101"/>
      <c r="L98" s="102"/>
      <c r="M98" s="95"/>
      <c r="N98" s="101"/>
      <c r="O98" s="102"/>
      <c r="P98" s="95"/>
      <c r="Q98" s="101"/>
      <c r="R98" s="14">
        <f t="shared" si="6"/>
        <v>100</v>
      </c>
    </row>
    <row r="99" spans="2:19" s="96" customFormat="1" ht="20.25">
      <c r="B99" s="100">
        <v>3392</v>
      </c>
      <c r="C99" s="100">
        <v>6121</v>
      </c>
      <c r="D99" s="98" t="s">
        <v>110</v>
      </c>
      <c r="E99" s="101"/>
      <c r="F99" s="102">
        <v>0</v>
      </c>
      <c r="G99" s="95"/>
      <c r="H99" s="101"/>
      <c r="I99" s="102"/>
      <c r="J99" s="95"/>
      <c r="K99" s="101"/>
      <c r="L99" s="102"/>
      <c r="M99" s="95"/>
      <c r="N99" s="101"/>
      <c r="O99" s="102"/>
      <c r="P99" s="95"/>
      <c r="Q99" s="101"/>
      <c r="R99" s="14">
        <f t="shared" si="6"/>
        <v>0</v>
      </c>
      <c r="S99" s="108"/>
    </row>
    <row r="100" spans="2:18" s="96" customFormat="1" ht="20.25">
      <c r="B100" s="100">
        <v>6171</v>
      </c>
      <c r="C100" s="100">
        <v>6121</v>
      </c>
      <c r="D100" s="98" t="s">
        <v>111</v>
      </c>
      <c r="E100" s="101"/>
      <c r="F100" s="102">
        <v>1200</v>
      </c>
      <c r="G100" s="95"/>
      <c r="H100" s="101"/>
      <c r="I100" s="102"/>
      <c r="J100" s="95"/>
      <c r="K100" s="101"/>
      <c r="L100" s="102"/>
      <c r="M100" s="95"/>
      <c r="N100" s="101"/>
      <c r="O100" s="102"/>
      <c r="P100" s="95"/>
      <c r="Q100" s="101"/>
      <c r="R100" s="14">
        <f t="shared" si="6"/>
        <v>1200</v>
      </c>
    </row>
    <row r="101" spans="2:18" s="96" customFormat="1" ht="20.25">
      <c r="B101" s="100">
        <v>3349</v>
      </c>
      <c r="C101" s="100">
        <v>6349</v>
      </c>
      <c r="D101" s="98" t="s">
        <v>115</v>
      </c>
      <c r="E101" s="101"/>
      <c r="F101" s="102">
        <v>500</v>
      </c>
      <c r="G101" s="95"/>
      <c r="H101" s="101"/>
      <c r="I101" s="102"/>
      <c r="J101" s="95"/>
      <c r="K101" s="101"/>
      <c r="L101" s="102"/>
      <c r="M101" s="95"/>
      <c r="N101" s="101"/>
      <c r="O101" s="102"/>
      <c r="P101" s="95"/>
      <c r="Q101" s="101"/>
      <c r="R101" s="14">
        <f t="shared" si="6"/>
        <v>500</v>
      </c>
    </row>
    <row r="102" spans="2:19" s="96" customFormat="1" ht="20.25">
      <c r="B102" s="100">
        <v>3113</v>
      </c>
      <c r="C102" s="100">
        <v>6121</v>
      </c>
      <c r="D102" s="98" t="s">
        <v>120</v>
      </c>
      <c r="E102" s="101"/>
      <c r="F102" s="102">
        <v>0</v>
      </c>
      <c r="G102" s="95"/>
      <c r="H102" s="101"/>
      <c r="I102" s="102"/>
      <c r="J102" s="95"/>
      <c r="K102" s="101"/>
      <c r="L102" s="102"/>
      <c r="M102" s="95"/>
      <c r="N102" s="101"/>
      <c r="O102" s="102"/>
      <c r="P102" s="95"/>
      <c r="Q102" s="101"/>
      <c r="R102" s="14">
        <f t="shared" si="6"/>
        <v>0</v>
      </c>
      <c r="S102" s="108"/>
    </row>
    <row r="103" spans="2:19" s="96" customFormat="1" ht="20.25">
      <c r="B103" s="100">
        <v>3631</v>
      </c>
      <c r="C103" s="100">
        <v>6121</v>
      </c>
      <c r="D103" s="98" t="s">
        <v>136</v>
      </c>
      <c r="E103" s="101"/>
      <c r="F103" s="102">
        <v>3700</v>
      </c>
      <c r="G103" s="95"/>
      <c r="H103" s="101"/>
      <c r="I103" s="102"/>
      <c r="J103" s="95"/>
      <c r="K103" s="101"/>
      <c r="L103" s="102"/>
      <c r="M103" s="95"/>
      <c r="N103" s="101"/>
      <c r="O103" s="102">
        <v>-1000</v>
      </c>
      <c r="P103" s="95"/>
      <c r="Q103" s="101"/>
      <c r="R103" s="14">
        <f>SUM(F103,O103)</f>
        <v>2700</v>
      </c>
      <c r="S103" s="108" t="s">
        <v>146</v>
      </c>
    </row>
    <row r="104" spans="2:18" s="96" customFormat="1" ht="20.25">
      <c r="B104" s="100">
        <v>6121</v>
      </c>
      <c r="C104" s="100">
        <v>6121</v>
      </c>
      <c r="D104" s="98" t="s">
        <v>121</v>
      </c>
      <c r="E104" s="101"/>
      <c r="F104" s="102">
        <v>0</v>
      </c>
      <c r="G104" s="95"/>
      <c r="H104" s="101"/>
      <c r="I104" s="102"/>
      <c r="J104" s="95"/>
      <c r="K104" s="101"/>
      <c r="L104" s="102"/>
      <c r="M104" s="95"/>
      <c r="N104" s="101"/>
      <c r="O104" s="102"/>
      <c r="P104" s="95"/>
      <c r="Q104" s="101"/>
      <c r="R104" s="14">
        <f t="shared" si="6"/>
        <v>0</v>
      </c>
    </row>
    <row r="105" spans="2:19" s="96" customFormat="1" ht="20.25">
      <c r="B105" s="100">
        <v>5512</v>
      </c>
      <c r="C105" s="100">
        <v>6122</v>
      </c>
      <c r="D105" s="98" t="s">
        <v>128</v>
      </c>
      <c r="E105" s="101"/>
      <c r="F105" s="102">
        <v>0</v>
      </c>
      <c r="G105" s="95"/>
      <c r="H105" s="101"/>
      <c r="I105" s="102"/>
      <c r="J105" s="95"/>
      <c r="K105" s="101"/>
      <c r="L105" s="102"/>
      <c r="M105" s="95"/>
      <c r="N105" s="101"/>
      <c r="O105" s="102"/>
      <c r="P105" s="95"/>
      <c r="Q105" s="101"/>
      <c r="R105" s="109">
        <f t="shared" si="6"/>
        <v>0</v>
      </c>
      <c r="S105" s="110"/>
    </row>
    <row r="106" spans="2:18" s="1" customFormat="1" ht="21" thickBot="1">
      <c r="B106" s="124" t="s">
        <v>50</v>
      </c>
      <c r="C106" s="124"/>
      <c r="D106" s="125"/>
      <c r="E106" s="32"/>
      <c r="F106" s="78">
        <f>SUM(F84:F105)</f>
        <v>11051</v>
      </c>
      <c r="G106" s="67"/>
      <c r="H106" s="32">
        <f>SUM(H83:H104)</f>
        <v>0</v>
      </c>
      <c r="I106" s="78">
        <f>SUM(I83:I105)</f>
        <v>48</v>
      </c>
      <c r="J106" s="67"/>
      <c r="K106" s="32">
        <f>SUM(K83:K104)</f>
        <v>0</v>
      </c>
      <c r="L106" s="78">
        <f>SUM(L83:L105)</f>
        <v>0</v>
      </c>
      <c r="M106" s="67"/>
      <c r="N106" s="32">
        <f>SUM(N83:N104)</f>
        <v>0</v>
      </c>
      <c r="O106" s="78">
        <f>SUM(O83:O105)</f>
        <v>-1000</v>
      </c>
      <c r="P106" s="67"/>
      <c r="Q106" s="32">
        <f>SUM(Q83:Q104)</f>
        <v>0</v>
      </c>
      <c r="R106" s="78">
        <f>SUM(O106,L106,I106,F106)</f>
        <v>10099</v>
      </c>
    </row>
    <row r="107" spans="2:18" s="1" customFormat="1" ht="15.75" customHeight="1" thickBot="1">
      <c r="B107" s="41"/>
      <c r="C107" s="41"/>
      <c r="D107" s="42"/>
      <c r="E107" s="40"/>
      <c r="F107" s="40"/>
      <c r="G107" s="67"/>
      <c r="H107" s="40"/>
      <c r="I107" s="40"/>
      <c r="J107" s="67"/>
      <c r="K107" s="40"/>
      <c r="L107" s="40"/>
      <c r="M107" s="67"/>
      <c r="N107" s="40"/>
      <c r="O107" s="40"/>
      <c r="P107" s="67"/>
      <c r="Q107" s="40"/>
      <c r="R107" s="40"/>
    </row>
    <row r="108" spans="2:18" s="1" customFormat="1" ht="21" thickBot="1">
      <c r="B108" s="124" t="s">
        <v>54</v>
      </c>
      <c r="C108" s="124"/>
      <c r="D108" s="125"/>
      <c r="E108" s="81">
        <f>SUM(E20,E32,E81)</f>
        <v>34608</v>
      </c>
      <c r="F108" s="80">
        <f>SUM(F81,F106,F115)</f>
        <v>40031</v>
      </c>
      <c r="G108" s="67"/>
      <c r="H108" s="81">
        <f>SUM(H20,H32,H81)</f>
        <v>462</v>
      </c>
      <c r="I108" s="80">
        <f>SUM(I81,I106,I115)</f>
        <v>618</v>
      </c>
      <c r="J108" s="67"/>
      <c r="K108" s="81">
        <f>SUM(K20,K32,K81)</f>
        <v>199</v>
      </c>
      <c r="L108" s="80">
        <f>SUM(L81,L106,L115)</f>
        <v>454</v>
      </c>
      <c r="M108" s="67"/>
      <c r="N108" s="81">
        <f>SUM(N20,N32,N81)</f>
        <v>672</v>
      </c>
      <c r="O108" s="80">
        <f>SUM(O81,O106,O115)</f>
        <v>672</v>
      </c>
      <c r="P108" s="67"/>
      <c r="Q108" s="81">
        <f>SUM(Q20,Q32,Q81)</f>
        <v>35941</v>
      </c>
      <c r="R108" s="80">
        <f>SUM(R81,R106,R115)</f>
        <v>41775</v>
      </c>
    </row>
    <row r="109" spans="2:18" s="1" customFormat="1" ht="20.25">
      <c r="B109" s="43"/>
      <c r="C109" s="43"/>
      <c r="D109" s="43"/>
      <c r="E109" s="44"/>
      <c r="F109" s="45">
        <f>E108-F108+E115+E113</f>
        <v>0</v>
      </c>
      <c r="G109" s="67"/>
      <c r="H109" s="44"/>
      <c r="I109" s="45">
        <f>H108-I108+H115+H113</f>
        <v>0</v>
      </c>
      <c r="J109" s="67"/>
      <c r="K109" s="44"/>
      <c r="L109" s="45">
        <f>K108-L108+K115+K113</f>
        <v>0</v>
      </c>
      <c r="M109" s="67"/>
      <c r="N109" s="44"/>
      <c r="O109" s="45">
        <f>N108-O108+N115+N113</f>
        <v>0</v>
      </c>
      <c r="P109" s="67"/>
      <c r="Q109" s="44"/>
      <c r="R109" s="45">
        <f>Q108-R108+Q115+Q113</f>
        <v>0</v>
      </c>
    </row>
    <row r="110" spans="2:18" s="1" customFormat="1" ht="12" customHeight="1" thickBot="1">
      <c r="B110" s="46"/>
      <c r="C110" s="46"/>
      <c r="D110" s="46"/>
      <c r="E110" s="46"/>
      <c r="F110" s="46"/>
      <c r="G110" s="68"/>
      <c r="H110" s="46"/>
      <c r="I110" s="46"/>
      <c r="J110" s="68"/>
      <c r="K110" s="46"/>
      <c r="L110" s="46"/>
      <c r="M110" s="68"/>
      <c r="N110" s="46"/>
      <c r="O110" s="46"/>
      <c r="P110" s="68"/>
      <c r="Q110" s="46"/>
      <c r="R110" s="46"/>
    </row>
    <row r="111" spans="2:18" s="1" customFormat="1" ht="20.25">
      <c r="B111" s="37" t="s">
        <v>47</v>
      </c>
      <c r="C111" s="38" t="s">
        <v>46</v>
      </c>
      <c r="D111" s="47" t="s">
        <v>51</v>
      </c>
      <c r="E111" s="82"/>
      <c r="F111" s="83"/>
      <c r="G111" s="68"/>
      <c r="H111" s="82"/>
      <c r="I111" s="83"/>
      <c r="J111" s="68"/>
      <c r="K111" s="82"/>
      <c r="L111" s="83"/>
      <c r="M111" s="68"/>
      <c r="N111" s="82"/>
      <c r="O111" s="83"/>
      <c r="P111" s="68"/>
      <c r="Q111" s="82"/>
      <c r="R111" s="83"/>
    </row>
    <row r="112" spans="2:19" s="1" customFormat="1" ht="20.25">
      <c r="B112" s="37"/>
      <c r="C112" s="37">
        <v>8901</v>
      </c>
      <c r="D112" s="79" t="s">
        <v>89</v>
      </c>
      <c r="E112" s="84"/>
      <c r="F112" s="85"/>
      <c r="G112" s="68"/>
      <c r="H112" s="84"/>
      <c r="I112" s="85"/>
      <c r="J112" s="68"/>
      <c r="K112" s="84"/>
      <c r="L112" s="85"/>
      <c r="M112" s="68"/>
      <c r="N112" s="84"/>
      <c r="O112" s="85"/>
      <c r="P112" s="68"/>
      <c r="Q112" s="84"/>
      <c r="R112" s="85"/>
      <c r="S112" s="1" t="s">
        <v>3</v>
      </c>
    </row>
    <row r="113" spans="2:19" s="2" customFormat="1" ht="20.25">
      <c r="B113" s="29"/>
      <c r="C113" s="29">
        <v>8115</v>
      </c>
      <c r="D113" s="79" t="s">
        <v>38</v>
      </c>
      <c r="E113" s="28">
        <v>6663</v>
      </c>
      <c r="F113" s="14"/>
      <c r="G113" s="64"/>
      <c r="H113" s="28">
        <v>156</v>
      </c>
      <c r="I113" s="14"/>
      <c r="J113" s="64"/>
      <c r="K113" s="28">
        <v>255</v>
      </c>
      <c r="L113" s="14"/>
      <c r="M113" s="64"/>
      <c r="N113" s="28"/>
      <c r="O113" s="14"/>
      <c r="P113" s="64"/>
      <c r="Q113" s="28">
        <f>SUM(E113,H113,K113)</f>
        <v>7074</v>
      </c>
      <c r="R113" s="14"/>
      <c r="S113" s="108"/>
    </row>
    <row r="114" spans="2:18" s="2" customFormat="1" ht="20.25">
      <c r="B114" s="29"/>
      <c r="C114" s="29">
        <v>8123</v>
      </c>
      <c r="D114" s="79" t="s">
        <v>95</v>
      </c>
      <c r="E114" s="28">
        <v>0</v>
      </c>
      <c r="F114" s="14"/>
      <c r="G114" s="64"/>
      <c r="H114" s="28"/>
      <c r="I114" s="14"/>
      <c r="J114" s="64"/>
      <c r="K114" s="28"/>
      <c r="L114" s="14"/>
      <c r="M114" s="64"/>
      <c r="N114" s="28"/>
      <c r="O114" s="14"/>
      <c r="P114" s="64"/>
      <c r="Q114" s="28">
        <v>0</v>
      </c>
      <c r="R114" s="14"/>
    </row>
    <row r="115" spans="2:18" s="2" customFormat="1" ht="21" thickBot="1">
      <c r="B115" s="29"/>
      <c r="C115" s="29">
        <v>8124</v>
      </c>
      <c r="D115" s="116" t="s">
        <v>81</v>
      </c>
      <c r="E115" s="87">
        <v>-1240</v>
      </c>
      <c r="F115" s="86"/>
      <c r="G115" s="64"/>
      <c r="H115" s="87"/>
      <c r="I115" s="86"/>
      <c r="J115" s="64"/>
      <c r="K115" s="87"/>
      <c r="L115" s="86"/>
      <c r="M115" s="64"/>
      <c r="N115" s="87"/>
      <c r="O115" s="86"/>
      <c r="P115" s="64"/>
      <c r="Q115" s="113">
        <v>-1240</v>
      </c>
      <c r="R115" s="86"/>
    </row>
    <row r="116" spans="2:18" s="2" customFormat="1" ht="20.25">
      <c r="B116" s="48"/>
      <c r="C116" s="48"/>
      <c r="D116" s="49"/>
      <c r="E116" s="44"/>
      <c r="F116" s="36"/>
      <c r="G116" s="64"/>
      <c r="H116" s="44"/>
      <c r="I116" s="36"/>
      <c r="J116" s="64"/>
      <c r="K116" s="44"/>
      <c r="L116" s="36"/>
      <c r="M116" s="64"/>
      <c r="N116" s="44"/>
      <c r="O116" s="36"/>
      <c r="P116" s="64"/>
      <c r="Q116" s="44"/>
      <c r="R116" s="36"/>
    </row>
    <row r="117" spans="2:18" s="2" customFormat="1" ht="20.25">
      <c r="B117" s="122" t="s">
        <v>87</v>
      </c>
      <c r="C117" s="123"/>
      <c r="D117" s="123"/>
      <c r="E117" s="52">
        <f>SUM(E108:E115)</f>
        <v>40031</v>
      </c>
      <c r="F117" s="35">
        <f>SUM(F108)</f>
        <v>40031</v>
      </c>
      <c r="G117" s="64"/>
      <c r="H117" s="52">
        <f>SUM(H108:H115)</f>
        <v>618</v>
      </c>
      <c r="I117" s="35">
        <f>SUM(I108)</f>
        <v>618</v>
      </c>
      <c r="J117" s="64"/>
      <c r="K117" s="52">
        <f>SUM(K108:K115)</f>
        <v>454</v>
      </c>
      <c r="L117" s="35">
        <f>SUM(L108)</f>
        <v>454</v>
      </c>
      <c r="M117" s="64"/>
      <c r="N117" s="52">
        <f>SUM(N108:N115)</f>
        <v>672</v>
      </c>
      <c r="O117" s="35">
        <f>SUM(O108)</f>
        <v>672</v>
      </c>
      <c r="P117" s="64"/>
      <c r="Q117" s="52">
        <f>SUM(Q108:Q115)</f>
        <v>41775</v>
      </c>
      <c r="R117" s="35">
        <f>SUM(R108)</f>
        <v>41775</v>
      </c>
    </row>
    <row r="118" spans="2:18" s="2" customFormat="1" ht="20.25">
      <c r="B118" s="50"/>
      <c r="C118" s="51"/>
      <c r="D118" s="51"/>
      <c r="E118" s="52"/>
      <c r="F118" s="35"/>
      <c r="G118" s="64"/>
      <c r="H118" s="52"/>
      <c r="I118" s="35"/>
      <c r="J118" s="64"/>
      <c r="K118" s="52"/>
      <c r="L118" s="35"/>
      <c r="M118" s="64"/>
      <c r="N118" s="52"/>
      <c r="O118" s="35"/>
      <c r="P118" s="64"/>
      <c r="Q118" s="52"/>
      <c r="R118" s="35"/>
    </row>
    <row r="119" spans="2:18" s="2" customFormat="1" ht="20.25" customHeight="1" hidden="1">
      <c r="B119" s="50"/>
      <c r="C119" s="51"/>
      <c r="D119" s="6" t="s">
        <v>96</v>
      </c>
      <c r="E119" s="52"/>
      <c r="F119" s="35"/>
      <c r="G119" s="64"/>
      <c r="H119" s="52"/>
      <c r="I119" s="35"/>
      <c r="J119" s="64"/>
      <c r="K119" s="52"/>
      <c r="L119" s="35"/>
      <c r="M119" s="64"/>
      <c r="N119" s="52"/>
      <c r="O119" s="35"/>
      <c r="P119" s="64"/>
      <c r="Q119" s="52"/>
      <c r="R119" s="35"/>
    </row>
    <row r="120" spans="2:18" s="2" customFormat="1" ht="18" customHeight="1" hidden="1">
      <c r="B120" s="53" t="s">
        <v>82</v>
      </c>
      <c r="C120" s="53" t="s">
        <v>97</v>
      </c>
      <c r="D120" s="54" t="s">
        <v>58</v>
      </c>
      <c r="E120" s="36"/>
      <c r="F120" s="3"/>
      <c r="G120" s="64"/>
      <c r="H120" s="36"/>
      <c r="I120" s="3"/>
      <c r="J120" s="64"/>
      <c r="K120" s="36"/>
      <c r="L120" s="3"/>
      <c r="M120" s="64"/>
      <c r="N120" s="36"/>
      <c r="O120" s="3"/>
      <c r="P120" s="64"/>
      <c r="Q120" s="36"/>
      <c r="R120" s="3"/>
    </row>
    <row r="121" spans="2:18" s="2" customFormat="1" ht="20.25" customHeight="1" hidden="1">
      <c r="B121" s="55">
        <v>6409</v>
      </c>
      <c r="C121" s="55">
        <v>5222</v>
      </c>
      <c r="D121" s="56" t="s">
        <v>83</v>
      </c>
      <c r="E121" s="56"/>
      <c r="F121" s="9">
        <v>18</v>
      </c>
      <c r="G121" s="64"/>
      <c r="H121" s="56"/>
      <c r="I121" s="9">
        <v>18</v>
      </c>
      <c r="J121" s="64"/>
      <c r="K121" s="56"/>
      <c r="L121" s="9">
        <v>18</v>
      </c>
      <c r="M121" s="64"/>
      <c r="N121" s="56"/>
      <c r="O121" s="9">
        <v>18</v>
      </c>
      <c r="P121" s="64"/>
      <c r="Q121" s="56"/>
      <c r="R121" s="9">
        <v>18</v>
      </c>
    </row>
    <row r="122" spans="2:18" s="2" customFormat="1" ht="20.25" customHeight="1" hidden="1">
      <c r="B122" s="55">
        <v>6409</v>
      </c>
      <c r="C122" s="55">
        <v>5222</v>
      </c>
      <c r="D122" s="56" t="s">
        <v>84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  <c r="M122" s="64"/>
      <c r="N122" s="56"/>
      <c r="O122" s="9">
        <v>30</v>
      </c>
      <c r="P122" s="64"/>
      <c r="Q122" s="56"/>
      <c r="R122" s="9">
        <v>30</v>
      </c>
    </row>
    <row r="123" spans="2:18" s="2" customFormat="1" ht="20.25" customHeight="1" hidden="1">
      <c r="B123" s="55">
        <v>6409</v>
      </c>
      <c r="C123" s="55">
        <v>5222</v>
      </c>
      <c r="D123" s="56" t="s">
        <v>85</v>
      </c>
      <c r="E123" s="56"/>
      <c r="F123" s="9">
        <v>30</v>
      </c>
      <c r="G123" s="64"/>
      <c r="H123" s="56"/>
      <c r="I123" s="9">
        <v>30</v>
      </c>
      <c r="J123" s="64"/>
      <c r="K123" s="56"/>
      <c r="L123" s="9">
        <v>30</v>
      </c>
      <c r="M123" s="64"/>
      <c r="N123" s="56"/>
      <c r="O123" s="9">
        <v>30</v>
      </c>
      <c r="P123" s="64"/>
      <c r="Q123" s="56"/>
      <c r="R123" s="9">
        <v>30</v>
      </c>
    </row>
    <row r="124" spans="2:18" s="2" customFormat="1" ht="20.25" customHeight="1" hidden="1">
      <c r="B124" s="55">
        <v>6409</v>
      </c>
      <c r="C124" s="55">
        <v>5222</v>
      </c>
      <c r="D124" s="56" t="s">
        <v>101</v>
      </c>
      <c r="E124" s="56"/>
      <c r="F124" s="9">
        <v>50</v>
      </c>
      <c r="G124" s="64"/>
      <c r="H124" s="56"/>
      <c r="I124" s="9">
        <v>50</v>
      </c>
      <c r="J124" s="64"/>
      <c r="K124" s="56"/>
      <c r="L124" s="9">
        <v>50</v>
      </c>
      <c r="M124" s="64"/>
      <c r="N124" s="56"/>
      <c r="O124" s="9">
        <v>50</v>
      </c>
      <c r="P124" s="64"/>
      <c r="Q124" s="56"/>
      <c r="R124" s="9">
        <v>50</v>
      </c>
    </row>
    <row r="125" spans="2:18" s="2" customFormat="1" ht="20.25" customHeight="1" hidden="1">
      <c r="B125" s="55">
        <v>6409</v>
      </c>
      <c r="C125" s="55">
        <v>5222</v>
      </c>
      <c r="D125" s="56" t="s">
        <v>106</v>
      </c>
      <c r="E125" s="56"/>
      <c r="F125" s="9">
        <v>3</v>
      </c>
      <c r="G125" s="64"/>
      <c r="H125" s="56"/>
      <c r="I125" s="9">
        <v>3</v>
      </c>
      <c r="J125" s="64"/>
      <c r="K125" s="56"/>
      <c r="L125" s="9">
        <v>3</v>
      </c>
      <c r="M125" s="64"/>
      <c r="N125" s="56"/>
      <c r="O125" s="9">
        <v>3</v>
      </c>
      <c r="P125" s="64"/>
      <c r="Q125" s="56"/>
      <c r="R125" s="9">
        <v>3</v>
      </c>
    </row>
    <row r="126" spans="2:18" s="2" customFormat="1" ht="20.25" customHeight="1" hidden="1">
      <c r="B126" s="55">
        <v>6409</v>
      </c>
      <c r="C126" s="55">
        <v>5222</v>
      </c>
      <c r="D126" s="56" t="s">
        <v>102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  <c r="M126" s="64"/>
      <c r="N126" s="56"/>
      <c r="O126" s="9">
        <v>5</v>
      </c>
      <c r="P126" s="64"/>
      <c r="Q126" s="56"/>
      <c r="R126" s="9">
        <v>5</v>
      </c>
    </row>
    <row r="127" spans="2:18" s="2" customFormat="1" ht="20.25" customHeight="1" hidden="1">
      <c r="B127" s="55">
        <v>6409</v>
      </c>
      <c r="C127" s="55">
        <v>5222</v>
      </c>
      <c r="D127" s="56" t="s">
        <v>107</v>
      </c>
      <c r="E127" s="56"/>
      <c r="F127" s="9">
        <v>5</v>
      </c>
      <c r="G127" s="64"/>
      <c r="H127" s="56"/>
      <c r="I127" s="9">
        <v>5</v>
      </c>
      <c r="J127" s="64"/>
      <c r="K127" s="56"/>
      <c r="L127" s="9">
        <v>5</v>
      </c>
      <c r="M127" s="64"/>
      <c r="N127" s="56"/>
      <c r="O127" s="9">
        <v>5</v>
      </c>
      <c r="P127" s="64"/>
      <c r="Q127" s="56"/>
      <c r="R127" s="9">
        <v>5</v>
      </c>
    </row>
    <row r="128" spans="2:18" s="2" customFormat="1" ht="20.25" customHeight="1" hidden="1">
      <c r="B128" s="55">
        <v>6409</v>
      </c>
      <c r="C128" s="55">
        <v>5222</v>
      </c>
      <c r="D128" s="56" t="s">
        <v>119</v>
      </c>
      <c r="E128" s="56"/>
      <c r="F128" s="9">
        <v>12</v>
      </c>
      <c r="G128" s="64"/>
      <c r="H128" s="56"/>
      <c r="I128" s="9">
        <v>12</v>
      </c>
      <c r="J128" s="64"/>
      <c r="K128" s="56"/>
      <c r="L128" s="9">
        <v>12</v>
      </c>
      <c r="M128" s="64"/>
      <c r="N128" s="56"/>
      <c r="O128" s="9">
        <v>12</v>
      </c>
      <c r="P128" s="64"/>
      <c r="Q128" s="56"/>
      <c r="R128" s="9">
        <v>12</v>
      </c>
    </row>
    <row r="129" spans="2:18" s="2" customFormat="1" ht="20.25" customHeight="1" hidden="1">
      <c r="B129" s="48"/>
      <c r="C129" s="48"/>
      <c r="D129" s="36"/>
      <c r="E129" s="36"/>
      <c r="F129" s="3"/>
      <c r="G129" s="64"/>
      <c r="H129" s="36"/>
      <c r="I129" s="3"/>
      <c r="J129" s="64"/>
      <c r="K129" s="36"/>
      <c r="L129" s="3"/>
      <c r="M129" s="64"/>
      <c r="N129" s="36"/>
      <c r="O129" s="3"/>
      <c r="P129" s="64"/>
      <c r="Q129" s="36"/>
      <c r="R129" s="3"/>
    </row>
    <row r="130" spans="2:18" s="2" customFormat="1" ht="20.25" customHeight="1" hidden="1">
      <c r="B130" s="57" t="s">
        <v>82</v>
      </c>
      <c r="C130" s="53" t="s">
        <v>98</v>
      </c>
      <c r="D130" s="58" t="s">
        <v>57</v>
      </c>
      <c r="E130" s="59"/>
      <c r="F130" s="59"/>
      <c r="G130" s="64"/>
      <c r="H130" s="59"/>
      <c r="I130" s="59"/>
      <c r="J130" s="64"/>
      <c r="K130" s="59"/>
      <c r="L130" s="59"/>
      <c r="M130" s="64"/>
      <c r="N130" s="59"/>
      <c r="O130" s="59"/>
      <c r="P130" s="64"/>
      <c r="Q130" s="59"/>
      <c r="R130" s="59"/>
    </row>
    <row r="131" spans="2:18" ht="20.25" customHeight="1" hidden="1">
      <c r="B131" s="60">
        <v>6409</v>
      </c>
      <c r="C131" s="60">
        <v>5179</v>
      </c>
      <c r="D131" s="56" t="s">
        <v>20</v>
      </c>
      <c r="E131" s="39"/>
      <c r="F131" s="9">
        <v>6</v>
      </c>
      <c r="G131" s="64"/>
      <c r="H131" s="39"/>
      <c r="I131" s="9">
        <v>6</v>
      </c>
      <c r="J131" s="64"/>
      <c r="K131" s="39"/>
      <c r="L131" s="9">
        <v>6</v>
      </c>
      <c r="M131" s="64"/>
      <c r="N131" s="39"/>
      <c r="O131" s="9">
        <v>6</v>
      </c>
      <c r="P131" s="64"/>
      <c r="Q131" s="39"/>
      <c r="R131" s="9">
        <v>6</v>
      </c>
    </row>
    <row r="132" spans="2:18" ht="20.25" customHeight="1" hidden="1">
      <c r="B132" s="60">
        <v>6409</v>
      </c>
      <c r="C132" s="60">
        <v>5179</v>
      </c>
      <c r="D132" s="61" t="s">
        <v>21</v>
      </c>
      <c r="E132" s="39"/>
      <c r="F132" s="9">
        <v>4</v>
      </c>
      <c r="G132" s="64"/>
      <c r="H132" s="39"/>
      <c r="I132" s="9">
        <v>4</v>
      </c>
      <c r="J132" s="64"/>
      <c r="K132" s="39"/>
      <c r="L132" s="9">
        <v>4</v>
      </c>
      <c r="M132" s="64"/>
      <c r="N132" s="39"/>
      <c r="O132" s="9">
        <v>4</v>
      </c>
      <c r="P132" s="64"/>
      <c r="Q132" s="39"/>
      <c r="R132" s="9">
        <v>4</v>
      </c>
    </row>
    <row r="133" spans="2:18" ht="20.25" customHeight="1" hidden="1">
      <c r="B133" s="60">
        <v>6409</v>
      </c>
      <c r="C133" s="60">
        <v>5329</v>
      </c>
      <c r="D133" s="61" t="s">
        <v>22</v>
      </c>
      <c r="E133" s="39"/>
      <c r="F133" s="9">
        <v>15</v>
      </c>
      <c r="G133" s="64"/>
      <c r="H133" s="39"/>
      <c r="I133" s="9">
        <v>15</v>
      </c>
      <c r="J133" s="64"/>
      <c r="K133" s="39"/>
      <c r="L133" s="9">
        <v>15</v>
      </c>
      <c r="M133" s="64"/>
      <c r="N133" s="39"/>
      <c r="O133" s="9">
        <v>15</v>
      </c>
      <c r="P133" s="64"/>
      <c r="Q133" s="39"/>
      <c r="R133" s="9">
        <v>15</v>
      </c>
    </row>
    <row r="134" spans="2:18" s="2" customFormat="1" ht="20.25" customHeight="1" hidden="1">
      <c r="B134" s="60">
        <v>6409</v>
      </c>
      <c r="C134" s="55">
        <v>5329</v>
      </c>
      <c r="D134" s="56" t="s">
        <v>19</v>
      </c>
      <c r="E134" s="9"/>
      <c r="F134" s="9">
        <v>219</v>
      </c>
      <c r="G134" s="64"/>
      <c r="H134" s="9"/>
      <c r="I134" s="9">
        <v>219</v>
      </c>
      <c r="J134" s="64"/>
      <c r="K134" s="9"/>
      <c r="L134" s="9">
        <v>219</v>
      </c>
      <c r="M134" s="64"/>
      <c r="N134" s="9"/>
      <c r="O134" s="9">
        <v>219</v>
      </c>
      <c r="P134" s="64"/>
      <c r="Q134" s="9"/>
      <c r="R134" s="9">
        <v>219</v>
      </c>
    </row>
    <row r="135" spans="2:18" ht="20.25" customHeight="1" hidden="1">
      <c r="B135" s="60">
        <v>6409</v>
      </c>
      <c r="C135" s="55">
        <v>5179</v>
      </c>
      <c r="D135" s="56" t="s">
        <v>59</v>
      </c>
      <c r="E135" s="56"/>
      <c r="F135" s="56">
        <v>1</v>
      </c>
      <c r="G135" s="64"/>
      <c r="H135" s="56"/>
      <c r="I135" s="56">
        <v>1</v>
      </c>
      <c r="J135" s="64"/>
      <c r="K135" s="56"/>
      <c r="L135" s="56">
        <v>1</v>
      </c>
      <c r="M135" s="64"/>
      <c r="N135" s="56"/>
      <c r="O135" s="56">
        <v>1</v>
      </c>
      <c r="P135" s="64"/>
      <c r="Q135" s="56"/>
      <c r="R135" s="56">
        <v>1</v>
      </c>
    </row>
    <row r="136" spans="2:18" ht="20.25" customHeight="1" hidden="1">
      <c r="B136" s="60">
        <v>6409</v>
      </c>
      <c r="C136" s="55">
        <v>5229</v>
      </c>
      <c r="D136" s="56" t="s">
        <v>114</v>
      </c>
      <c r="E136" s="56"/>
      <c r="F136" s="56">
        <v>100</v>
      </c>
      <c r="G136" s="64"/>
      <c r="H136" s="56"/>
      <c r="I136" s="56">
        <v>100</v>
      </c>
      <c r="J136" s="64"/>
      <c r="K136" s="56"/>
      <c r="L136" s="56">
        <v>100</v>
      </c>
      <c r="M136" s="64"/>
      <c r="N136" s="56"/>
      <c r="O136" s="56">
        <v>100</v>
      </c>
      <c r="P136" s="64"/>
      <c r="Q136" s="56"/>
      <c r="R136" s="56">
        <v>100</v>
      </c>
    </row>
    <row r="137" spans="2:18" ht="20.25" customHeight="1" hidden="1">
      <c r="B137" s="55">
        <v>6409</v>
      </c>
      <c r="C137" s="55">
        <v>5329</v>
      </c>
      <c r="D137" s="56" t="s">
        <v>116</v>
      </c>
      <c r="F137" s="56">
        <v>11</v>
      </c>
      <c r="G137" s="64"/>
      <c r="I137" s="56">
        <v>11</v>
      </c>
      <c r="J137" s="64"/>
      <c r="L137" s="56">
        <v>11</v>
      </c>
      <c r="M137" s="64"/>
      <c r="O137" s="56">
        <v>11</v>
      </c>
      <c r="P137" s="64"/>
      <c r="R137" s="56">
        <v>11</v>
      </c>
    </row>
    <row r="138" spans="2:18" ht="20.25" customHeight="1" hidden="1">
      <c r="B138" s="55"/>
      <c r="C138" s="55"/>
      <c r="D138" s="56"/>
      <c r="F138" s="56"/>
      <c r="G138" s="64"/>
      <c r="I138" s="56"/>
      <c r="J138" s="64"/>
      <c r="L138" s="56"/>
      <c r="M138" s="64"/>
      <c r="O138" s="56"/>
      <c r="P138" s="64"/>
      <c r="R138" s="56"/>
    </row>
    <row r="139" spans="2:18" ht="20.25" customHeight="1" hidden="1">
      <c r="B139" s="55"/>
      <c r="C139" s="55"/>
      <c r="D139" s="56"/>
      <c r="E139" s="3" t="s">
        <v>104</v>
      </c>
      <c r="F139" s="56">
        <f>SUM(F121:F137)</f>
        <v>509</v>
      </c>
      <c r="G139" s="64"/>
      <c r="H139" s="3" t="s">
        <v>104</v>
      </c>
      <c r="I139" s="56">
        <f>SUM(I121:I137)</f>
        <v>509</v>
      </c>
      <c r="J139" s="64"/>
      <c r="K139" s="3" t="s">
        <v>104</v>
      </c>
      <c r="L139" s="56">
        <f>SUM(L121:L137)</f>
        <v>509</v>
      </c>
      <c r="M139" s="64"/>
      <c r="N139" s="3" t="s">
        <v>104</v>
      </c>
      <c r="O139" s="56">
        <f>SUM(O121:O137)</f>
        <v>509</v>
      </c>
      <c r="P139" s="64"/>
      <c r="Q139" s="3" t="s">
        <v>104</v>
      </c>
      <c r="R139" s="56">
        <f>SUM(R121:R137)</f>
        <v>509</v>
      </c>
    </row>
    <row r="141" ht="20.25">
      <c r="D141" s="3" t="s">
        <v>140</v>
      </c>
    </row>
    <row r="142" ht="20.25">
      <c r="D142" s="3" t="s">
        <v>129</v>
      </c>
    </row>
  </sheetData>
  <sheetProtection/>
  <mergeCells count="8">
    <mergeCell ref="H1:I2"/>
    <mergeCell ref="Q1:R2"/>
    <mergeCell ref="B117:D117"/>
    <mergeCell ref="B106:D106"/>
    <mergeCell ref="B108:D108"/>
    <mergeCell ref="E2:F2"/>
    <mergeCell ref="K1:L2"/>
    <mergeCell ref="N1:O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2023-08-28T08:27:49Z</cp:lastPrinted>
  <dcterms:created xsi:type="dcterms:W3CDTF">2008-01-04T11:23:13Z</dcterms:created>
  <dcterms:modified xsi:type="dcterms:W3CDTF">2023-08-28T10:35:58Z</dcterms:modified>
  <cp:category/>
  <cp:version/>
  <cp:contentType/>
  <cp:contentStatus/>
</cp:coreProperties>
</file>